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08" documentId="120_S{2AC9BD13-BADA-5192-A53E-5A8FF88502F6}" xr6:coauthVersionLast="47" xr6:coauthVersionMax="47" xr10:uidLastSave="{C063AB12-12F5-438B-B35A-AA7FDC84D473}"/>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J12" i="1"/>
  <c r="G7" i="4"/>
  <c r="G8" i="4"/>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21" i="9"/>
  <c r="B22" i="9"/>
  <c r="B23" i="9"/>
  <c r="B24" i="9"/>
  <c r="B25" i="9"/>
  <c r="B26" i="9"/>
  <c r="B27" i="9"/>
  <c r="B28" i="9"/>
  <c r="B29" i="9"/>
  <c r="B30" i="9"/>
  <c r="B31" i="9"/>
  <c r="B32" i="9"/>
  <c r="B33" i="9"/>
  <c r="B34" i="9"/>
  <c r="B35" i="9"/>
  <c r="B36" i="9"/>
  <c r="B37" i="9"/>
  <c r="B38" i="9"/>
  <c r="B39" i="9"/>
  <c r="B40" i="9"/>
  <c r="G21" i="9"/>
  <c r="G22" i="9"/>
  <c r="G23" i="9"/>
  <c r="G24" i="9"/>
  <c r="G25" i="9"/>
  <c r="G26" i="9"/>
  <c r="G27" i="9"/>
  <c r="G28" i="9"/>
  <c r="G29" i="9"/>
  <c r="G30" i="9"/>
  <c r="G31" i="9"/>
  <c r="G32" i="9"/>
  <c r="G33" i="9"/>
  <c r="G34" i="9"/>
  <c r="G35" i="9"/>
  <c r="G36" i="9"/>
  <c r="G37" i="9"/>
  <c r="G38" i="9"/>
  <c r="G39" i="9"/>
  <c r="G40" i="9"/>
  <c r="I21" i="9"/>
  <c r="I22" i="9"/>
  <c r="I23" i="9"/>
  <c r="I24" i="9"/>
  <c r="I25" i="9"/>
  <c r="I26" i="9"/>
  <c r="I27" i="9"/>
  <c r="I28" i="9"/>
  <c r="I29" i="9"/>
  <c r="I30" i="9"/>
  <c r="I31" i="9"/>
  <c r="I32" i="9"/>
  <c r="I33" i="9"/>
  <c r="I34" i="9"/>
  <c r="I35" i="9"/>
  <c r="I36" i="9"/>
  <c r="I37" i="9"/>
  <c r="I38" i="9"/>
  <c r="I39" i="9"/>
  <c r="I40" i="9"/>
  <c r="L21" i="9"/>
  <c r="L22" i="9"/>
  <c r="L23" i="9"/>
  <c r="L24" i="9"/>
  <c r="L25" i="9"/>
  <c r="L26" i="9"/>
  <c r="L27" i="9"/>
  <c r="L28" i="9"/>
  <c r="L29" i="9"/>
  <c r="L30" i="9"/>
  <c r="L31" i="9"/>
  <c r="L32" i="9"/>
  <c r="L33" i="9"/>
  <c r="L34" i="9"/>
  <c r="L35" i="9"/>
  <c r="L36" i="9"/>
  <c r="L37" i="9"/>
  <c r="L38" i="9"/>
  <c r="L39" i="9"/>
  <c r="L40" i="9"/>
  <c r="J21" i="9"/>
  <c r="J22" i="9"/>
  <c r="J23" i="9"/>
  <c r="J24" i="9"/>
  <c r="J25" i="9"/>
  <c r="J26" i="9"/>
  <c r="J27" i="9"/>
  <c r="J28" i="9"/>
  <c r="J29" i="9"/>
  <c r="J30" i="9"/>
  <c r="J31" i="9"/>
  <c r="J32" i="9"/>
  <c r="J33" i="9"/>
  <c r="J34" i="9"/>
  <c r="J35" i="9"/>
  <c r="J36" i="9"/>
  <c r="J37" i="9"/>
  <c r="J38" i="9"/>
  <c r="J39" i="9"/>
  <c r="J4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I2" i="9"/>
  <c r="I3" i="9"/>
  <c r="I4" i="9"/>
  <c r="I5" i="9"/>
  <c r="I6" i="9"/>
  <c r="I7" i="9"/>
  <c r="I8" i="9"/>
  <c r="I9" i="9"/>
  <c r="I10" i="9"/>
  <c r="I11" i="9"/>
  <c r="I12" i="9"/>
  <c r="I13" i="9"/>
  <c r="I14" i="9"/>
  <c r="I15" i="9"/>
  <c r="I16" i="9"/>
  <c r="I17" i="9"/>
  <c r="I18" i="9"/>
  <c r="I19" i="9"/>
  <c r="I20"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3" i="4"/>
  <c r="G3" i="4"/>
  <c r="I3" i="4"/>
  <c r="J3" i="4"/>
  <c r="L3" i="4"/>
  <c r="B4" i="4"/>
  <c r="G4" i="4"/>
  <c r="I4" i="4"/>
  <c r="J4" i="4"/>
  <c r="L4" i="4"/>
  <c r="B5" i="4"/>
  <c r="G5" i="4"/>
  <c r="J5" i="4"/>
  <c r="L5" i="4"/>
  <c r="B6" i="4"/>
  <c r="G6" i="4"/>
  <c r="I6" i="4"/>
  <c r="J6" i="4"/>
  <c r="L6"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J3" i="1"/>
  <c r="J4" i="1"/>
  <c r="J5" i="1"/>
  <c r="J6" i="1"/>
  <c r="J7" i="1"/>
  <c r="J8" i="1"/>
  <c r="J9" i="1"/>
  <c r="J10" i="1"/>
  <c r="J11"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alcChain>
</file>

<file path=xl/sharedStrings.xml><?xml version="1.0" encoding="utf-8"?>
<sst xmlns="http://schemas.openxmlformats.org/spreadsheetml/2006/main" count="180289" uniqueCount="39126">
  <si>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</si>
  <si>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</si>
  <si>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</si>
  <si>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</si>
  <si>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</si>
  <si>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</si>
  <si>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</si>
  <si>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</si>
  <si>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</si>
  <si>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</si>
  <si>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</si>
  <si>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</si>
  <si>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</si>
  <si>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</si>
  <si>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</si>
  <si>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</si>
  <si>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</si>
  <si>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</si>
  <si>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</si>
  <si>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</si>
  <si>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</si>
  <si>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</si>
  <si>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</si>
  <si>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</si>
  <si>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</si>
  <si>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</si>
  <si>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</si>
  <si>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</si>
  <si>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</si>
  <si>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</si>
  <si>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</si>
  <si>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</si>
  <si>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</si>
  <si>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</si>
  <si>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</si>
  <si>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</si>
  <si>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</si>
  <si>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</si>
  <si>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</si>
  <si>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</si>
  <si>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</si>
  <si>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</si>
  <si>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</si>
  <si>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</si>
  <si>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</si>
  <si>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</si>
  <si>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</si>
  <si>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</si>
  <si>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</si>
  <si>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</si>
  <si>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</si>
  <si>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</si>
  <si>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</si>
  <si>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</si>
  <si>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</si>
  <si>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</si>
  <si>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</si>
  <si>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</si>
  <si>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</si>
  <si>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</si>
  <si>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</si>
  <si>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</si>
  <si>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</si>
  <si>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</si>
  <si>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</si>
  <si>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</si>
  <si>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</si>
  <si>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</si>
  <si>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</si>
  <si>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</si>
  <si>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</si>
  <si>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</si>
  <si>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</si>
  <si>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</si>
  <si>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</si>
  <si>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</si>
  <si>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</si>
  <si>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</si>
  <si>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</si>
  <si>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</si>
  <si>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</si>
  <si>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</si>
  <si>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</si>
  <si>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</si>
  <si>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</si>
  <si>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</si>
  <si>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</si>
  <si>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</si>
  <si>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</si>
  <si>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</si>
  <si>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</si>
  <si>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</si>
  <si>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</si>
  <si>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</si>
  <si>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</si>
  <si>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</si>
  <si>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</si>
  <si>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</si>
  <si>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</si>
  <si>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</si>
  <si>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</si>
  <si>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</si>
  <si>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</si>
  <si>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</si>
  <si>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</si>
  <si>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</si>
  <si>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</si>
  <si>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</si>
  <si>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</si>
  <si>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</si>
  <si>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</si>
  <si>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</si>
  <si>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</si>
  <si>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</si>
  <si>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</si>
  <si>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</si>
  <si>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</si>
  <si>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</si>
  <si>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</si>
  <si>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</si>
  <si>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</si>
  <si>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</si>
  <si>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</si>
  <si>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</si>
  <si>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</si>
  <si>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</si>
  <si>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</si>
  <si>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</si>
  <si>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</si>
  <si>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</si>
  <si>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</si>
  <si>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</si>
  <si>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</si>
  <si>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</si>
  <si>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</si>
  <si>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</si>
  <si>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</si>
  <si>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</si>
  <si>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</si>
  <si>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</si>
  <si>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</si>
  <si>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</si>
  <si>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</si>
  <si>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</si>
  <si>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</si>
  <si>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</si>
  <si>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</si>
  <si>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</si>
  <si>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</si>
  <si>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</si>
  <si>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</si>
  <si>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</si>
  <si>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</si>
  <si>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</si>
  <si>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</si>
  <si>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</si>
  <si>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</si>
  <si>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</si>
  <si>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</si>
  <si>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</si>
  <si>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</si>
  <si>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</si>
  <si>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</si>
  <si>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</si>
  <si>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</si>
  <si>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</si>
  <si>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</si>
  <si>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</si>
  <si>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</si>
  <si>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</si>
  <si>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</si>
  <si>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</si>
  <si>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</si>
  <si>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</si>
  <si>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</si>
  <si>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</si>
  <si>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</si>
  <si>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</si>
  <si>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</si>
  <si>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</si>
  <si>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</si>
  <si>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</si>
  <si>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</si>
  <si>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</si>
  <si>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</si>
  <si>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</si>
  <si>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</si>
  <si>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</si>
  <si>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</si>
  <si>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</si>
  <si>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</si>
  <si>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</si>
  <si>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</si>
  <si>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</si>
  <si>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</si>
  <si>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</si>
  <si>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</si>
  <si>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</si>
  <si>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</si>
  <si>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</si>
  <si>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</si>
  <si>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</si>
  <si>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</si>
  <si>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</si>
  <si>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</si>
  <si>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</si>
  <si>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</si>
  <si>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</si>
  <si>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</si>
  <si>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</si>
  <si>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</si>
  <si>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</si>
  <si>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</si>
  <si>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</si>
  <si>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</si>
  <si>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</si>
  <si>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</si>
  <si>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</si>
  <si>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</si>
  <si>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</si>
  <si>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</si>
  <si>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</si>
  <si>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</si>
  <si>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</si>
  <si>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</si>
  <si>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</si>
  <si>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</si>
  <si>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</si>
  <si>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</si>
  <si>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</si>
  <si>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</si>
  <si>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</si>
  <si>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</si>
  <si>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</si>
  <si>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</si>
  <si>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</si>
  <si>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</si>
  <si>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</si>
  <si>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</si>
  <si>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</si>
  <si>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</si>
  <si>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</si>
  <si>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</si>
  <si>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</si>
  <si>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</si>
  <si>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</si>
  <si>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</si>
  <si>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</si>
  <si>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</si>
  <si>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</si>
  <si>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</si>
  <si>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</si>
  <si>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</si>
  <si>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</si>
  <si>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</si>
  <si>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</si>
  <si>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</si>
  <si>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</si>
  <si>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</si>
  <si>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</si>
  <si>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</si>
  <si>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</si>
  <si>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</si>
  <si>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</si>
  <si>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</si>
  <si>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</si>
  <si>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</si>
  <si>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</si>
  <si>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</si>
  <si>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</si>
  <si>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</si>
  <si>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</si>
  <si>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</si>
  <si>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</si>
  <si>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</si>
  <si>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</si>
  <si>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</si>
  <si>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</si>
  <si>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</si>
  <si>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</si>
  <si>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</si>
  <si>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</si>
  <si>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</si>
  <si>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</si>
  <si>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</si>
  <si>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</si>
  <si>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</si>
  <si>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</si>
  <si>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</si>
  <si>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</si>
  <si>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</si>
  <si>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</si>
  <si>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</si>
  <si>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</si>
  <si>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</si>
  <si>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</si>
  <si>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</si>
  <si>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</si>
  <si>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</si>
  <si>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</si>
  <si>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</si>
  <si>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</si>
  <si>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</si>
  <si>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</si>
  <si>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</si>
  <si>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</si>
  <si>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</si>
  <si>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</si>
  <si>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</si>
  <si>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</si>
  <si>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</si>
  <si>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</si>
  <si>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</si>
  <si>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</si>
  <si>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</si>
  <si>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</si>
  <si>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</si>
  <si>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</si>
  <si>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</si>
  <si>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</si>
  <si>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</si>
  <si>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</si>
  <si>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</si>
  <si>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</si>
  <si>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</si>
  <si>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</si>
  <si>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</si>
  <si>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</si>
  <si>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</si>
  <si>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</si>
  <si>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</si>
  <si>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</si>
  <si>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</si>
  <si>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</si>
  <si>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</si>
  <si>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</si>
  <si>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</si>
  <si>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</si>
  <si>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</si>
  <si>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</si>
  <si>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</si>
  <si>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</si>
  <si>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</si>
  <si>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</si>
  <si>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</si>
  <si>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</si>
  <si>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</si>
  <si>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</si>
  <si>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</si>
  <si>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</si>
  <si>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</si>
  <si>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</si>
  <si>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</si>
  <si>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</si>
  <si>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</si>
  <si>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</si>
  <si>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</si>
  <si>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</si>
  <si>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</si>
  <si>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</si>
  <si>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</si>
  <si>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</si>
  <si>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</si>
  <si>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</si>
  <si>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</si>
  <si>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</si>
  <si>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</si>
  <si>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</si>
  <si>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</si>
  <si>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</si>
  <si>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</si>
  <si>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</si>
  <si>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</si>
  <si>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</si>
  <si>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</si>
  <si>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</si>
  <si>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</si>
  <si>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</si>
  <si>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</si>
  <si>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</si>
  <si>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</si>
  <si>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</si>
  <si>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</si>
  <si>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</si>
  <si>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</si>
  <si>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</si>
  <si>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</si>
  <si>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</si>
  <si>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</si>
  <si>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</si>
  <si>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</si>
  <si>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</si>
  <si>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</si>
  <si>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</si>
  <si>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</si>
  <si>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</si>
  <si>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</si>
  <si>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</si>
  <si>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</si>
  <si>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</si>
  <si>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</si>
  <si>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</si>
  <si>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</si>
  <si>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</si>
  <si>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</si>
  <si>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</si>
  <si>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</si>
  <si>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</si>
  <si>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</si>
  <si>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</si>
  <si>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</si>
  <si>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</si>
  <si>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</si>
  <si>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</si>
  <si>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</si>
  <si>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</si>
  <si>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</si>
  <si>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</si>
  <si>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</si>
  <si>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</si>
  <si>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</si>
  <si>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</si>
  <si>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</si>
  <si>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</si>
  <si>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</si>
  <si>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</si>
  <si>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</si>
  <si>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</si>
  <si>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</si>
  <si>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</si>
  <si>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</si>
  <si>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</si>
  <si>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</si>
  <si>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</si>
  <si>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</si>
  <si>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</si>
  <si>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</si>
  <si>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</si>
  <si>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</si>
  <si>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</si>
  <si>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</si>
  <si>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</si>
  <si>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</si>
  <si>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</si>
  <si>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</si>
  <si>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</si>
  <si>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</si>
  <si>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</si>
  <si>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</si>
  <si>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</si>
  <si>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</si>
  <si>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</si>
  <si>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</si>
  <si>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</si>
  <si>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</si>
  <si>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</si>
  <si>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</si>
  <si>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</si>
  <si>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</si>
  <si>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</si>
  <si>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</si>
  <si>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</si>
  <si>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</si>
  <si>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</si>
  <si>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</si>
  <si>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</si>
  <si>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</si>
  <si>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</si>
  <si>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</si>
  <si>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</si>
  <si>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</si>
  <si>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</si>
  <si>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</si>
  <si>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</si>
  <si>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</si>
  <si>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</si>
  <si>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</si>
  <si>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</si>
  <si>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</si>
  <si>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</si>
  <si>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</si>
  <si>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</si>
  <si>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</si>
  <si>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</si>
  <si>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</si>
  <si>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</si>
  <si>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</si>
  <si>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</si>
  <si>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</si>
  <si>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</si>
  <si>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</si>
  <si>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</si>
  <si>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</si>
  <si>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</si>
  <si>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</si>
  <si>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</si>
  <si>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</si>
  <si>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</si>
  <si>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</si>
  <si>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</si>
  <si>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</si>
  <si>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</si>
  <si>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</si>
  <si>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</si>
  <si>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</si>
  <si>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</si>
  <si>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</si>
  <si>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</si>
  <si>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</si>
  <si>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</si>
  <si>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</si>
  <si>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</si>
  <si>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</si>
  <si>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</si>
  <si>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</si>
  <si>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</si>
  <si>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</si>
  <si>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</si>
  <si>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</si>
  <si>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</si>
  <si>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</si>
  <si>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</si>
  <si>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</si>
  <si>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</si>
  <si>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</si>
  <si>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</si>
  <si>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</si>
  <si>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</si>
  <si>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</si>
  <si>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</si>
  <si>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</si>
  <si>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</si>
  <si>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</si>
  <si>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</si>
  <si>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</si>
  <si>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</si>
  <si>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</si>
  <si>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</si>
  <si>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</si>
  <si>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</si>
  <si>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</si>
  <si>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</si>
  <si>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</si>
  <si>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</si>
  <si>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</si>
  <si>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</si>
  <si>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</si>
  <si>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</si>
  <si>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</si>
  <si>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</si>
  <si>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</si>
  <si>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</si>
  <si>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</si>
  <si>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</si>
  <si>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</si>
  <si>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</si>
  <si>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</si>
  <si>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</si>
  <si>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</si>
  <si>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</si>
  <si>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</si>
  <si>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</si>
  <si>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</si>
  <si>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</si>
  <si>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</si>
  <si>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</si>
  <si>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</si>
  <si>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</si>
  <si>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</si>
  <si>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</si>
  <si>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</si>
  <si>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</si>
  <si>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</si>
  <si>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</si>
  <si>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</si>
  <si>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</si>
  <si>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</si>
  <si>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</si>
  <si>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</si>
  <si>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</si>
  <si>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</si>
  <si>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</si>
  <si>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</si>
  <si>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</si>
  <si>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</si>
  <si>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</si>
  <si>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</si>
  <si>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</si>
  <si>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</si>
  <si>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</si>
  <si>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</si>
  <si>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</si>
  <si>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</si>
  <si>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</si>
  <si>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</si>
  <si>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</si>
  <si>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</si>
  <si>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</si>
  <si>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</si>
  <si>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</si>
  <si>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</si>
  <si>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</si>
  <si>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</si>
  <si>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</si>
  <si>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</si>
  <si>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</si>
  <si>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</si>
  <si>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</si>
  <si>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</si>
  <si>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</si>
  <si>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</si>
  <si>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</si>
  <si>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</si>
  <si>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</si>
  <si>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</si>
  <si>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</si>
  <si>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</si>
  <si>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</si>
  <si>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</si>
  <si>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</si>
  <si>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</si>
  <si>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</si>
  <si>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</si>
  <si>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</si>
  <si>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</si>
  <si>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</si>
  <si>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</si>
  <si>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</si>
  <si>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</si>
  <si>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</si>
  <si>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</si>
  <si>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</si>
  <si>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</si>
  <si>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</si>
  <si>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</si>
  <si>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</si>
  <si>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</si>
  <si>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</si>
  <si>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</si>
  <si>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</si>
  <si>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</si>
  <si>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</si>
  <si>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</si>
  <si>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</si>
  <si>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</si>
  <si>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</si>
  <si>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</si>
  <si>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</si>
  <si>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</si>
  <si>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</si>
  <si>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</si>
  <si>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</si>
  <si>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</si>
  <si>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</si>
  <si>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</si>
  <si>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</si>
  <si>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</si>
  <si>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</si>
  <si>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</si>
  <si>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</si>
  <si>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</si>
  <si>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</si>
  <si>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</si>
  <si>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</si>
  <si>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</si>
  <si>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</si>
  <si>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</si>
  <si>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</si>
  <si>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</si>
  <si>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</si>
  <si>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</si>
  <si>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</si>
  <si>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</si>
  <si>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</si>
  <si>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</si>
  <si>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</si>
  <si>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</si>
  <si>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</si>
  <si>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</si>
  <si>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</si>
  <si>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</si>
  <si>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</si>
  <si>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</si>
  <si>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</si>
  <si>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</si>
  <si>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</si>
  <si>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</si>
  <si>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</si>
  <si>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</si>
  <si>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</si>
  <si>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</si>
  <si>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</si>
  <si>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</si>
  <si>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</si>
  <si>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</si>
  <si>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</si>
  <si>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</si>
  <si>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</si>
  <si>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</si>
  <si>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</si>
  <si>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</si>
  <si>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</si>
  <si>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</si>
  <si>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</si>
  <si>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</si>
  <si>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</si>
  <si>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</si>
  <si>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</si>
  <si>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</si>
  <si>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</si>
  <si>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</si>
  <si>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</si>
  <si>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</si>
  <si>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</si>
  <si>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</si>
  <si>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</si>
  <si>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</si>
  <si>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</si>
  <si>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</si>
  <si>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</si>
  <si>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</si>
  <si>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</si>
  <si>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</si>
  <si>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</si>
  <si>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</si>
  <si>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</si>
  <si>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</si>
  <si>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</si>
  <si>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</si>
  <si>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</si>
  <si>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</si>
  <si>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</si>
  <si>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</si>
  <si>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</si>
  <si>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</si>
  <si>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</si>
  <si>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</si>
  <si>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</si>
  <si>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</si>
  <si>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</si>
  <si>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</si>
  <si>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</si>
  <si>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</si>
  <si>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</si>
  <si>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</si>
  <si>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</si>
  <si>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</si>
  <si>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</si>
  <si>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</si>
  <si>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</si>
  <si>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</si>
  <si>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</si>
  <si>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</si>
  <si>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</si>
  <si>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</si>
  <si>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</si>
  <si>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</si>
  <si>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</si>
  <si>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</si>
  <si>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</si>
  <si>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</si>
  <si>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</si>
  <si>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</si>
  <si>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</si>
  <si>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</si>
  <si>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</si>
  <si>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</si>
  <si>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</si>
  <si>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</si>
  <si>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</si>
  <si>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</si>
  <si>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</si>
  <si>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</si>
  <si>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</si>
  <si>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</si>
  <si>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</si>
  <si>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</si>
  <si>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</si>
  <si>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</si>
  <si>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</si>
  <si>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</si>
  <si>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</si>
  <si>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</si>
  <si>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</si>
  <si>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</si>
  <si>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</si>
  <si>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</si>
  <si>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</si>
  <si>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</si>
  <si>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</si>
  <si>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</si>
  <si>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</si>
  <si>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</si>
  <si>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</si>
  <si>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</si>
  <si>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</si>
  <si>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</si>
  <si>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</si>
  <si>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</si>
  <si>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</si>
  <si>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</si>
  <si>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</si>
  <si>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</si>
  <si>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</si>
  <si>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</si>
  <si>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</si>
  <si>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</si>
  <si>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</si>
  <si>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</si>
  <si>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</si>
  <si>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</si>
  <si>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</si>
  <si>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</si>
  <si>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</si>
  <si>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</si>
  <si>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</si>
  <si>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</si>
  <si>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</si>
  <si>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</si>
  <si>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</si>
  <si>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</si>
  <si>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</si>
  <si>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</si>
  <si>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</si>
  <si>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</si>
  <si>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</si>
  <si>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</si>
  <si>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</si>
  <si>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</si>
  <si>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</si>
  <si>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</si>
  <si>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</si>
  <si>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</si>
  <si>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</si>
  <si>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</si>
  <si>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</si>
  <si>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</si>
  <si>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</si>
  <si>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</si>
  <si>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</si>
  <si>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</si>
  <si>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</si>
  <si>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</si>
  <si>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</si>
  <si>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</si>
  <si>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</si>
  <si>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</si>
  <si>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</si>
  <si>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</si>
  <si>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</si>
  <si>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</si>
  <si>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</si>
  <si>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</si>
  <si>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</si>
  <si>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</si>
  <si>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</si>
  <si>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</si>
  <si>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</si>
  <si>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</si>
  <si>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</si>
  <si>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</si>
  <si>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</si>
  <si>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</si>
  <si>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</si>
  <si>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</si>
  <si>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</si>
  <si>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</si>
  <si>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</si>
  <si>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</si>
  <si>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</si>
  <si>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</si>
  <si>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</si>
  <si>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</si>
  <si>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</si>
  <si>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</si>
  <si>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</si>
  <si>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</si>
  <si>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</si>
  <si>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</si>
  <si>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</si>
  <si>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</si>
  <si>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</si>
  <si>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</si>
  <si>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</si>
  <si>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</si>
  <si>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</si>
  <si>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</si>
  <si>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</si>
  <si>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</si>
  <si>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</si>
  <si>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</si>
  <si>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</si>
  <si>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</si>
  <si>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</si>
  <si>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</si>
  <si>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</si>
  <si>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</si>
  <si>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</si>
  <si>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</si>
  <si>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</si>
  <si>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</si>
  <si>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</si>
  <si>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</si>
  <si>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</si>
  <si>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</si>
  <si>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</si>
  <si>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</si>
  <si>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</si>
  <si>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</si>
  <si>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</si>
  <si>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</si>
  <si>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</si>
  <si>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</si>
  <si>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</si>
  <si>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</si>
  <si>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</si>
  <si>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</si>
  <si>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</si>
  <si>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</si>
  <si>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</si>
  <si>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</si>
  <si>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</si>
  <si>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</si>
  <si>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</si>
  <si>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</si>
  <si>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</si>
  <si>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</si>
  <si>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</si>
  <si>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</si>
  <si>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</si>
  <si>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</si>
  <si>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</si>
  <si>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</si>
  <si>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</si>
  <si>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</si>
  <si>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</si>
  <si>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</si>
  <si>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</si>
  <si>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</si>
  <si>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</si>
  <si>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</si>
  <si>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</si>
  <si>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</si>
  <si>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</si>
  <si>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</si>
  <si>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</si>
  <si>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</si>
  <si>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</si>
  <si>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</si>
  <si>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</si>
  <si>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</si>
  <si>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</si>
  <si>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</si>
  <si>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</si>
  <si>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</si>
  <si>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</si>
  <si>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</si>
  <si>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</si>
  <si>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</si>
  <si>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</si>
  <si>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</si>
  <si>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</si>
  <si>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</si>
  <si>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</si>
  <si>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</si>
  <si>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</si>
  <si>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</si>
  <si>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</si>
  <si>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</si>
  <si>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</si>
  <si>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</si>
  <si>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</si>
  <si>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</si>
  <si>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</si>
  <si>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</si>
  <si>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</si>
  <si>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</si>
  <si>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</si>
  <si>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</si>
  <si>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</si>
  <si>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</si>
  <si>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</si>
  <si>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</si>
  <si>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</si>
  <si>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</si>
  <si>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</si>
  <si>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</si>
  <si>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</si>
  <si>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</si>
  <si>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</si>
  <si>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</si>
  <si>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</si>
  <si>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</si>
  <si>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</si>
  <si>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</si>
  <si>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</si>
  <si>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</si>
  <si>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</si>
  <si>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</si>
  <si>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</si>
  <si>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</si>
  <si>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</si>
  <si>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</si>
  <si>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</si>
  <si>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</si>
  <si>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</si>
  <si>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</si>
  <si>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</si>
  <si>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</si>
  <si>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</si>
  <si>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</si>
  <si>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</si>
  <si>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</si>
  <si>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</si>
  <si>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</si>
  <si>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</si>
  <si>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</si>
  <si>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</si>
  <si>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</si>
  <si>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</si>
  <si>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</si>
  <si>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</si>
  <si>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</si>
  <si>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</si>
  <si>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</si>
  <si>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</si>
  <si>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</si>
  <si>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</si>
  <si>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</si>
  <si>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</si>
  <si>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</si>
  <si>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</si>
  <si>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</si>
  <si>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</si>
  <si>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</si>
  <si>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</si>
  <si>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</si>
  <si>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</si>
  <si>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</si>
  <si>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</si>
  <si>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</si>
  <si>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</si>
  <si>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</si>
  <si>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</si>
  <si>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</si>
  <si>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</si>
  <si>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</si>
  <si>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</si>
  <si>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</si>
  <si>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</si>
  <si>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</si>
  <si>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</si>
  <si>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</si>
  <si>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</si>
  <si>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</si>
  <si>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</si>
  <si>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</si>
  <si>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</si>
  <si>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</si>
  <si>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</si>
  <si>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</si>
  <si>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</si>
  <si>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</si>
  <si>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</si>
  <si>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</si>
  <si>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</si>
  <si>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</si>
  <si>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</si>
  <si>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</si>
  <si>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</si>
  <si>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</si>
  <si>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</si>
  <si>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</si>
  <si>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</si>
  <si>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</si>
  <si>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</si>
  <si>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</si>
  <si>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</si>
  <si>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</si>
  <si>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</si>
  <si>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</si>
  <si>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</si>
  <si>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</si>
  <si>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</si>
  <si>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</si>
  <si>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</si>
  <si>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</si>
  <si>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</si>
  <si>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</si>
  <si>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</si>
  <si>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</si>
  <si>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</si>
  <si>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</si>
  <si>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</si>
  <si>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</si>
  <si>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</si>
  <si>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</si>
  <si>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</si>
  <si>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</si>
  <si>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</si>
  <si>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</si>
  <si>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</si>
  <si>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</si>
  <si>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</si>
  <si>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</si>
  <si>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</si>
  <si>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</si>
  <si>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</si>
  <si>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</si>
  <si>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</si>
  <si>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</si>
  <si>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</si>
  <si>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</si>
  <si>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</si>
  <si>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</si>
  <si>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</si>
  <si>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</si>
  <si>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</si>
  <si>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</si>
  <si>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</si>
  <si>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</si>
  <si>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</si>
  <si>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</si>
  <si>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</si>
  <si>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</si>
  <si>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</si>
  <si>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</si>
  <si>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</si>
  <si>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</si>
  <si>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</si>
  <si>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</si>
  <si>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</si>
  <si>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</si>
  <si>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</si>
  <si>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</si>
  <si>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</si>
  <si>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</si>
  <si>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</si>
  <si>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</si>
  <si>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</si>
  <si>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</si>
  <si>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</si>
  <si>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</si>
  <si>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</si>
  <si>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</si>
  <si>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</si>
  <si>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</si>
  <si>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</si>
  <si>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</si>
  <si>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</si>
  <si>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</si>
  <si>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</si>
  <si>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</si>
  <si>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</si>
  <si>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</si>
  <si>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</si>
  <si>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</si>
  <si>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</si>
  <si>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</si>
  <si>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</si>
  <si>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</si>
  <si>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</si>
  <si>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</si>
  <si>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</si>
  <si>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</si>
  <si>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</si>
  <si>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</si>
  <si>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</si>
  <si>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</si>
  <si>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</si>
  <si>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</si>
  <si>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</si>
  <si>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</si>
  <si>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</si>
  <si>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</si>
  <si>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</si>
  <si>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</si>
  <si>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</si>
  <si>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</si>
  <si>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</si>
  <si>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</si>
  <si>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</si>
  <si>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</si>
  <si>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</si>
  <si>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</si>
  <si>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</si>
  <si>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</si>
  <si>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</si>
  <si>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</si>
  <si>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</si>
  <si>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</si>
  <si>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</si>
  <si>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</si>
  <si>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</si>
  <si>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</si>
  <si>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</si>
  <si>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</si>
  <si>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</si>
  <si>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</si>
  <si>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</si>
  <si>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</si>
  <si>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</si>
  <si>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</si>
  <si>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</si>
  <si>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</si>
  <si>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</si>
  <si>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</si>
  <si>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</si>
  <si>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</si>
  <si>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</si>
  <si>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</si>
  <si>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</si>
  <si>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</si>
  <si>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</si>
  <si>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</si>
  <si>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</si>
  <si>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</si>
  <si>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</si>
  <si>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</si>
  <si>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</si>
  <si>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</si>
  <si>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</si>
  <si>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</si>
  <si>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</si>
  <si>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</si>
  <si>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</si>
  <si>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</si>
  <si>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</si>
  <si>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</si>
  <si>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</si>
  <si>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</si>
  <si>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</si>
  <si>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</si>
  <si>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</si>
  <si>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</si>
  <si>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</si>
  <si>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</si>
  <si>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</si>
  <si>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</si>
  <si>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</si>
  <si>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</si>
  <si>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</si>
  <si>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</si>
  <si>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</si>
  <si>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</si>
  <si>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</si>
  <si>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</si>
  <si>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</si>
  <si>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</si>
  <si>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</si>
  <si>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</si>
  <si>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</si>
  <si>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</si>
  <si>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</si>
  <si>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</si>
  <si>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</si>
  <si>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</si>
  <si>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</si>
  <si>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</si>
  <si>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</si>
  <si>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</si>
  <si>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</si>
  <si>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</si>
  <si>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</si>
  <si>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</si>
  <si>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</si>
  <si>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</si>
  <si>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</si>
  <si>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</si>
  <si>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</si>
  <si>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</si>
  <si>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</si>
  <si>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</si>
  <si>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</si>
  <si>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</si>
  <si>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</si>
  <si>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</si>
  <si>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</si>
  <si>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</si>
  <si>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</si>
  <si>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</si>
  <si>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</si>
  <si>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</si>
  <si>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</si>
  <si>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</si>
  <si>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</si>
  <si>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</si>
  <si>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</si>
  <si>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</si>
  <si>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</si>
  <si>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</si>
  <si>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</si>
  <si>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</si>
  <si>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</si>
  <si>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</si>
  <si>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</si>
  <si>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</si>
  <si>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</si>
  <si>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</si>
  <si>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</si>
  <si>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</si>
  <si>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</si>
  <si>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</si>
  <si>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</si>
  <si>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</si>
  <si>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</si>
  <si>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</si>
  <si>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</si>
  <si>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</si>
  <si>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</si>
  <si>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</si>
  <si>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</si>
  <si>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</si>
  <si>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</si>
  <si>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</si>
  <si>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</si>
  <si>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</si>
  <si>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</si>
  <si>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</si>
  <si>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</si>
  <si>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</si>
  <si>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</si>
  <si>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</si>
  <si>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</si>
  <si>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</si>
  <si>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</si>
  <si>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</si>
  <si>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</si>
  <si>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</si>
  <si>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</si>
  <si>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</si>
  <si>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</si>
  <si>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</si>
  <si>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</si>
  <si>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</si>
  <si>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</si>
  <si>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</si>
  <si>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</si>
  <si>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</si>
  <si>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</si>
  <si>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</si>
  <si>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</si>
  <si>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</si>
  <si>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</si>
  <si>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</si>
  <si>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</si>
  <si>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</si>
  <si>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</si>
  <si>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</si>
  <si>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</si>
  <si>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</si>
  <si>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</si>
  <si>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</si>
  <si>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</si>
  <si>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</si>
  <si>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</si>
  <si>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</si>
  <si>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</si>
  <si>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</si>
  <si>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</si>
  <si>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</si>
  <si>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</si>
  <si>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</si>
  <si>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</si>
  <si>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</si>
  <si>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</si>
  <si>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</si>
  <si>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</si>
  <si>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</si>
  <si>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</si>
  <si>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</si>
  <si>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</si>
  <si>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</si>
  <si>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</si>
  <si>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</si>
  <si>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</si>
  <si>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</si>
  <si>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</si>
  <si>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</si>
  <si>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</si>
  <si>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</si>
  <si>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</si>
  <si>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</si>
  <si>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</si>
  <si>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</si>
  <si>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</si>
  <si>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</si>
  <si>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</si>
  <si>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</si>
  <si>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</si>
  <si>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</si>
  <si>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</si>
  <si>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</si>
  <si>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</si>
  <si>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</si>
  <si>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</si>
  <si>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</si>
  <si>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</si>
  <si>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</si>
  <si>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</si>
  <si>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</si>
  <si>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</si>
  <si>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</si>
  <si>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</si>
  <si>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</si>
  <si>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</si>
  <si>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</si>
  <si>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</si>
  <si>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</si>
  <si>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</si>
  <si>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</si>
  <si>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</si>
  <si>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</si>
  <si>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</si>
  <si>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</si>
  <si>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</si>
  <si>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</si>
  <si>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</si>
  <si>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</si>
  <si>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</si>
  <si>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</si>
  <si>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</si>
  <si>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</si>
  <si>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</si>
  <si>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</si>
  <si>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</si>
  <si>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</si>
  <si>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</si>
  <si>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</si>
  <si>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</si>
  <si>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</si>
  <si>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</si>
  <si>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</si>
  <si>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</si>
  <si>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</si>
  <si>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</si>
  <si>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</si>
  <si>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</si>
  <si>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</si>
  <si>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</si>
  <si>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</si>
  <si>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</si>
  <si>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</si>
  <si>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</si>
  <si>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</si>
  <si>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</si>
  <si>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</si>
  <si>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</si>
  <si>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</si>
  <si>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</si>
  <si>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</si>
  <si>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</si>
  <si>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</si>
  <si>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</si>
  <si>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</si>
  <si>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</si>
  <si>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</si>
  <si>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</si>
  <si>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</si>
  <si>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</si>
  <si>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</si>
  <si>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</si>
  <si>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</si>
  <si>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</si>
  <si>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</si>
  <si>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</si>
  <si>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</si>
  <si>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</si>
  <si>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</si>
  <si>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</si>
  <si>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</si>
  <si>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</si>
  <si>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</si>
  <si>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</si>
  <si>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</si>
  <si>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</si>
  <si>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</si>
  <si>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</si>
  <si>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</si>
  <si>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</si>
  <si>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</si>
  <si>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</si>
  <si>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</si>
  <si>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</si>
  <si>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</si>
  <si>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</si>
  <si>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</si>
  <si>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</si>
  <si>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</si>
  <si>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</si>
  <si>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</si>
  <si>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</si>
  <si>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</si>
  <si>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</si>
  <si>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</si>
  <si>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</si>
  <si>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</si>
  <si>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</si>
  <si>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</si>
  <si>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</si>
  <si>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</si>
  <si>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</si>
  <si>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</si>
  <si>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</si>
  <si>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</si>
  <si>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</si>
  <si>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</si>
  <si>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</si>
  <si>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</si>
  <si>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</si>
  <si>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</si>
  <si>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</si>
  <si>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</si>
  <si>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</si>
  <si>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</si>
  <si>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</si>
  <si>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</si>
  <si>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</si>
  <si>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</si>
  <si>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</si>
  <si>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</si>
  <si>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</si>
  <si>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</si>
  <si>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</si>
  <si>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</si>
  <si>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</si>
  <si>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</si>
  <si>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</si>
  <si>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</si>
  <si>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</si>
  <si>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</si>
  <si>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</si>
  <si>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</si>
  <si>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</si>
  <si>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</si>
  <si>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</si>
  <si>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</si>
  <si>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</si>
  <si>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</si>
  <si>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</si>
  <si>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</si>
  <si>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</si>
  <si>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</si>
  <si>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</si>
  <si>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</si>
  <si>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</si>
  <si>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</si>
  <si>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</si>
  <si>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</si>
  <si>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</si>
  <si>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</si>
  <si>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</si>
  <si>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</si>
  <si>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</si>
  <si>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</si>
  <si>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</si>
  <si>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</si>
  <si>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</si>
  <si>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</si>
  <si>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</si>
  <si>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</si>
  <si>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</si>
  <si>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</si>
  <si>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</si>
  <si>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</si>
  <si>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</si>
  <si>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</si>
  <si>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</si>
  <si>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</si>
  <si>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</si>
  <si>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</si>
  <si>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</si>
  <si>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</si>
  <si>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</si>
  <si>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</si>
  <si>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</si>
  <si>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</si>
  <si>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</si>
  <si>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</si>
  <si>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</si>
  <si>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</si>
  <si>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</si>
  <si>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</si>
  <si>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</si>
  <si>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</si>
  <si>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</si>
  <si>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</si>
  <si>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</si>
  <si>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</si>
  <si>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</si>
  <si>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</si>
  <si>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</si>
  <si>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</si>
  <si>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</si>
  <si>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</si>
  <si>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</si>
  <si>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</si>
  <si>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</si>
  <si>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</si>
  <si>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</si>
  <si>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</si>
  <si>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</si>
  <si>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</si>
  <si>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</si>
  <si>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</si>
  <si>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</si>
  <si>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</si>
  <si>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</si>
  <si>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</si>
  <si>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</si>
  <si>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</si>
  <si>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</si>
  <si>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</si>
  <si>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</si>
  <si>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</si>
  <si>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</si>
  <si>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</si>
  <si>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</si>
  <si>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</si>
  <si>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</si>
  <si>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</si>
  <si>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</si>
  <si>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</si>
  <si>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</si>
  <si>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</si>
  <si>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</si>
  <si>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</si>
  <si>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</si>
  <si>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</si>
  <si>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</si>
  <si>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</si>
  <si>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</si>
  <si>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</si>
  <si>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</si>
  <si>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</si>
  <si>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</si>
  <si>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</si>
  <si>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</si>
  <si>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</si>
  <si>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</si>
  <si>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</si>
  <si>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</si>
  <si>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</si>
  <si>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</si>
  <si>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</si>
  <si>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</si>
  <si>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</si>
  <si>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</si>
  <si>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</si>
  <si>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</si>
  <si>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</si>
  <si>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</si>
  <si>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</si>
  <si>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</si>
  <si>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</si>
  <si>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</si>
  <si>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</si>
  <si>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</si>
  <si>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</si>
  <si>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</si>
  <si>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</si>
  <si>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</si>
  <si>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</si>
  <si>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</si>
  <si>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</si>
  <si>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</si>
  <si>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</si>
  <si>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</si>
  <si>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</si>
  <si>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</si>
  <si>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</si>
  <si>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</si>
  <si>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</si>
  <si>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</si>
  <si>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</si>
  <si>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</si>
  <si>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</si>
  <si>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</si>
  <si>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</si>
  <si>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</si>
  <si>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</si>
  <si>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</si>
  <si>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</si>
  <si>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</si>
  <si>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</si>
  <si>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</si>
  <si>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</si>
  <si>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</si>
  <si>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</si>
  <si>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</si>
  <si>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</si>
  <si>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</si>
  <si>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</si>
  <si>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</si>
  <si>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</si>
  <si>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</si>
  <si>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</si>
  <si>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</si>
  <si>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</si>
  <si>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</si>
  <si>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</si>
  <si>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</si>
  <si>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</si>
  <si>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</si>
  <si>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</si>
  <si>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</si>
  <si>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</si>
  <si>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</si>
  <si>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</si>
  <si>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</si>
  <si>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</si>
  <si>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</si>
  <si>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</si>
  <si>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</si>
  <si>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</si>
  <si>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</si>
  <si>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</si>
  <si>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</si>
  <si>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</si>
  <si>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</si>
  <si>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</si>
  <si>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</si>
  <si>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</si>
  <si>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</si>
  <si>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</si>
  <si>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</si>
  <si>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</si>
  <si>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</si>
  <si>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</si>
  <si>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</si>
  <si>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</si>
  <si>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</si>
  <si>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</si>
  <si>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</si>
  <si>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</si>
  <si>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</si>
  <si>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</si>
  <si>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</si>
  <si>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</si>
  <si>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</si>
  <si>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</si>
  <si>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</si>
  <si>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</si>
  <si>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</si>
  <si>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</si>
  <si>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</si>
  <si>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</si>
  <si>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</si>
  <si>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</si>
  <si>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</si>
  <si>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</si>
  <si>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</si>
  <si>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</si>
  <si>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</si>
  <si>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</si>
  <si>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</si>
  <si>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</si>
  <si>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</si>
  <si>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</si>
  <si>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</si>
  <si>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</si>
  <si>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</si>
  <si>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</si>
  <si>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</si>
  <si>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</si>
  <si>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</si>
  <si>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</si>
  <si>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</si>
  <si>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</si>
  <si>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</si>
  <si>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</si>
  <si>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</si>
  <si>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</si>
  <si>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</si>
  <si>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</si>
  <si>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</si>
  <si>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</si>
  <si>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</si>
  <si>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</si>
  <si>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</si>
  <si>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</si>
  <si>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</si>
  <si>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</si>
  <si>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</si>
  <si>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</si>
  <si>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</si>
  <si>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</si>
  <si>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</si>
  <si>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</si>
  <si>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</si>
  <si>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</si>
  <si>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</si>
  <si>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</si>
  <si>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</si>
  <si>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</si>
  <si>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</si>
  <si>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</si>
  <si>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</si>
  <si>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</si>
  <si>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</si>
  <si>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</si>
  <si>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</si>
  <si>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</si>
  <si>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</si>
  <si>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</si>
  <si>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</si>
  <si>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</si>
  <si>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</si>
  <si>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</si>
  <si>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</si>
  <si>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</si>
  <si>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</si>
  <si>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</si>
  <si>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</si>
  <si>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</si>
  <si>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</si>
  <si>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</si>
  <si>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</si>
  <si>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</si>
  <si>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</si>
  <si>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</si>
  <si>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</si>
  <si>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</si>
  <si>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</si>
  <si>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</si>
  <si>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</si>
  <si>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</si>
  <si>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</si>
  <si>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</si>
  <si>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</si>
  <si>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</si>
  <si>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</si>
  <si>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</si>
  <si>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</si>
  <si>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</si>
  <si>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</si>
  <si>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</si>
  <si>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</si>
  <si>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</si>
  <si>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</si>
  <si>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</si>
  <si>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</si>
  <si>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</si>
  <si>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</si>
  <si>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</si>
  <si>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</si>
  <si>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</si>
  <si>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</si>
  <si>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</si>
  <si>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</si>
  <si>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</si>
  <si>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</si>
  <si>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</si>
  <si>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</si>
  <si>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</si>
  <si>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</si>
  <si>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</si>
  <si>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</si>
  <si>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</si>
  <si>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</si>
  <si>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</si>
  <si>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</si>
  <si>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</si>
  <si>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</si>
  <si>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</si>
  <si>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</si>
  <si>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</si>
  <si>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</si>
  <si>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</si>
  <si>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</si>
  <si>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</si>
  <si>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</si>
  <si>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</si>
  <si>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</si>
  <si>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</si>
  <si>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</si>
  <si>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</si>
  <si>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</si>
  <si>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</si>
  <si>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</si>
  <si>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</si>
  <si>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</si>
  <si>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</si>
  <si>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</si>
  <si>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</si>
  <si>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</si>
  <si>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</si>
  <si>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</si>
  <si>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</si>
  <si>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</si>
  <si>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</si>
  <si>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</si>
  <si>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</si>
  <si>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</si>
  <si>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</si>
  <si>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</si>
  <si>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</si>
  <si>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</si>
  <si>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</si>
  <si>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</si>
  <si>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</si>
  <si>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</si>
  <si>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</si>
  <si>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</si>
  <si>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</si>
  <si>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</si>
  <si>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</si>
  <si>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</si>
  <si>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</si>
  <si>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</si>
  <si>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</si>
  <si>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</si>
  <si>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</si>
  <si>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</si>
  <si>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</si>
  <si>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</si>
  <si>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</si>
  <si>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</si>
  <si>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</si>
  <si>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</si>
  <si>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</si>
  <si>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</si>
  <si>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</si>
  <si>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</si>
  <si>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</si>
  <si>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</si>
  <si>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</si>
  <si>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</si>
  <si>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</si>
  <si>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</si>
  <si>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</si>
  <si>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</si>
  <si>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</si>
  <si>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</si>
  <si>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</si>
  <si>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</si>
  <si>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</si>
  <si>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</si>
  <si>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</si>
  <si>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</si>
  <si>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</si>
  <si>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</si>
  <si>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</si>
  <si>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</si>
  <si>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</si>
  <si>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</si>
  <si>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</si>
  <si>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</si>
  <si>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</si>
  <si>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</si>
  <si>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</si>
  <si>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</si>
  <si>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</si>
  <si>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</si>
  <si>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</si>
  <si>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</si>
  <si>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</si>
  <si>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</si>
  <si>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</si>
  <si>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</si>
  <si>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</si>
  <si>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</si>
  <si>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</si>
  <si>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</si>
  <si>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</si>
  <si>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</si>
  <si>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</si>
  <si>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</si>
  <si>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</si>
  <si>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</si>
  <si>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</si>
  <si>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</si>
  <si>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</si>
  <si>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</si>
  <si>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</si>
  <si>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</si>
  <si>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</si>
  <si>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</si>
  <si>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</si>
  <si>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</si>
  <si>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</si>
  <si>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</si>
  <si>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</si>
  <si>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</si>
  <si>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</si>
  <si>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</si>
  <si>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</si>
  <si>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</si>
  <si>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</si>
  <si>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</si>
  <si>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</si>
  <si>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</si>
  <si>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</si>
  <si>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</si>
  <si>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</si>
  <si>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</si>
  <si>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</si>
  <si>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</si>
  <si>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</si>
  <si>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</si>
  <si>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</si>
  <si>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</si>
  <si>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</si>
  <si>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</si>
  <si>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</si>
  <si>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</si>
  <si>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</si>
  <si>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</si>
  <si>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</si>
  <si>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</si>
  <si>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</si>
  <si>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</si>
  <si>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</si>
  <si>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</si>
  <si>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</si>
  <si>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</si>
  <si>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</si>
  <si>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</si>
  <si>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</si>
  <si>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</si>
  <si>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</si>
  <si>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</si>
  <si>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</si>
  <si>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</si>
  <si>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</si>
  <si>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</si>
  <si>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</si>
  <si>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</si>
  <si>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</si>
  <si>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</si>
  <si>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</si>
  <si>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</si>
  <si>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</si>
  <si>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</si>
  <si>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</si>
  <si>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</si>
  <si>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</si>
  <si>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</si>
  <si>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</si>
  <si>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</si>
  <si>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</si>
  <si>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</si>
  <si>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</si>
  <si>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</si>
  <si>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</si>
  <si>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</si>
  <si>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</si>
  <si>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</si>
  <si>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</si>
  <si>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</si>
  <si>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</si>
  <si>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</si>
  <si>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</si>
  <si>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</si>
  <si>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</si>
  <si>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</si>
  <si>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</si>
  <si>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</si>
  <si>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</si>
  <si>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</si>
  <si>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</si>
  <si>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</si>
  <si>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</si>
  <si>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</si>
  <si>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</si>
  <si>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</si>
  <si>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</si>
  <si>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</si>
  <si>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</si>
  <si>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</si>
  <si>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</si>
  <si>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</si>
  <si>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</si>
  <si>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</si>
  <si>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</si>
  <si>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</si>
  <si>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</si>
  <si>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</si>
  <si>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</si>
  <si>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</si>
  <si>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</si>
  <si>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</si>
  <si>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</si>
  <si>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</si>
  <si>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</si>
  <si>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</si>
  <si>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</si>
  <si>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</si>
  <si>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</si>
  <si>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</si>
  <si>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</si>
  <si>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</si>
  <si>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</si>
  <si>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</si>
  <si>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</si>
  <si>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</si>
  <si>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</si>
  <si>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</si>
  <si>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</si>
  <si>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</si>
  <si>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</si>
  <si>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</si>
  <si>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</si>
  <si>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</si>
  <si>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</si>
  <si>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</si>
  <si>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</si>
  <si>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</si>
  <si>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</si>
  <si>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</si>
  <si>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</si>
  <si>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</si>
  <si>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</si>
  <si>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</si>
  <si>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</si>
  <si>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</si>
  <si>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</si>
  <si>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</si>
  <si>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</si>
  <si>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</si>
  <si>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</si>
  <si>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</si>
  <si>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</si>
  <si>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</si>
  <si>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</si>
  <si>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</si>
  <si>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</si>
  <si>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</si>
  <si>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</si>
  <si>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</si>
  <si>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</si>
  <si>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</si>
  <si>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</si>
  <si>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</si>
  <si>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</si>
  <si>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</si>
  <si>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</si>
  <si>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</si>
  <si>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</si>
  <si>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</si>
  <si>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</si>
  <si>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</si>
  <si>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</si>
  <si>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</si>
  <si>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</si>
  <si>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</si>
  <si>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</si>
  <si>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</si>
  <si>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</si>
  <si>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</si>
  <si>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</si>
  <si>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</si>
  <si>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</si>
  <si>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</si>
  <si>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</si>
  <si>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</si>
  <si>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</si>
  <si>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</si>
  <si>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</si>
  <si>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</si>
  <si>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</si>
  <si>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</si>
  <si>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</si>
  <si>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</si>
  <si>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</si>
  <si>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</si>
  <si>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</si>
  <si>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</si>
  <si>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</si>
  <si>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</si>
  <si>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</si>
  <si>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</si>
  <si>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</si>
  <si>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</si>
  <si>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</si>
  <si>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</si>
  <si>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</si>
  <si>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</si>
  <si>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</si>
  <si>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</si>
  <si>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</si>
  <si>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</si>
  <si>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</si>
  <si>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</si>
  <si>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</si>
  <si>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</si>
  <si>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</si>
  <si>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</si>
  <si>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</si>
  <si>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</si>
  <si>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</si>
  <si>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</si>
  <si>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</si>
  <si>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</si>
  <si>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</si>
  <si>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</si>
  <si>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</si>
  <si>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</si>
  <si>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</si>
  <si>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</si>
  <si>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</si>
  <si>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</si>
  <si>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</si>
  <si>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</si>
  <si>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</si>
  <si>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</si>
  <si>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</si>
  <si>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</si>
  <si>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</si>
  <si>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</si>
  <si>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</si>
  <si>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</si>
  <si>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</si>
  <si>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</si>
  <si>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</si>
  <si>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</si>
  <si>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</si>
  <si>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</si>
  <si>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</si>
  <si>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</si>
  <si>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</si>
  <si>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</si>
  <si>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</si>
  <si>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</si>
  <si>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</si>
  <si>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</si>
  <si>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</si>
  <si>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</si>
  <si>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</si>
  <si>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</si>
  <si>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</si>
  <si>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</si>
  <si>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</si>
  <si>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</si>
  <si>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</si>
  <si>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</si>
  <si>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</si>
  <si>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</si>
  <si>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</si>
  <si>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</si>
  <si>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</si>
  <si>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</si>
  <si>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</si>
  <si>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</si>
  <si>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</si>
  <si>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</si>
  <si>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</si>
  <si>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</si>
  <si>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</si>
  <si>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</si>
  <si>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</si>
  <si>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</si>
  <si>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</si>
  <si>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</si>
  <si>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</si>
  <si>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</si>
  <si>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</si>
  <si>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</si>
  <si>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</si>
  <si>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</si>
  <si>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</si>
  <si>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</si>
  <si>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</si>
  <si>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</si>
  <si>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</si>
  <si>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</si>
  <si>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</si>
  <si>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</si>
  <si>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</si>
  <si>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</si>
  <si>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</si>
  <si>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</si>
  <si>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</si>
  <si>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</si>
  <si>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</si>
  <si>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</si>
  <si>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</si>
  <si>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</si>
  <si>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</si>
  <si>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</si>
  <si>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</si>
  <si>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</si>
  <si>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</si>
  <si>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</si>
  <si>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</si>
  <si>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</si>
  <si>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</si>
  <si>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</si>
  <si>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</si>
  <si>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</si>
  <si>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</si>
  <si>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</si>
  <si>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</si>
  <si>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</si>
  <si>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</si>
  <si>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</si>
  <si>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</si>
  <si>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</si>
  <si>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</si>
  <si>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</si>
  <si>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</si>
  <si>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</si>
  <si>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</si>
  <si>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</si>
  <si>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</si>
  <si>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</si>
  <si>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</si>
  <si>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</si>
  <si>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</si>
  <si>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</si>
  <si>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</si>
  <si>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</si>
  <si>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</si>
  <si>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</si>
  <si>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</si>
  <si>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</si>
  <si>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</si>
  <si>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</si>
  <si>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</si>
  <si>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</si>
  <si>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</si>
  <si>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</si>
  <si>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</si>
  <si>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</si>
  <si>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</si>
  <si>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</si>
  <si>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</si>
  <si>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</si>
  <si>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</si>
  <si>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</si>
  <si>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</si>
  <si>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</si>
  <si>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</si>
  <si>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</si>
  <si>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</si>
  <si>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</si>
  <si>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</si>
  <si>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</si>
  <si>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</si>
  <si>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</si>
  <si>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</si>
  <si>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</si>
  <si>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</si>
  <si>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</si>
  <si>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</si>
  <si>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</si>
  <si>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</si>
  <si>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</si>
  <si>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</si>
  <si>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</si>
  <si>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</si>
  <si>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</si>
  <si>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</si>
  <si>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</si>
  <si>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</si>
  <si>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</si>
  <si>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</si>
  <si>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</si>
  <si>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</si>
  <si>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</si>
  <si>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</si>
  <si>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</si>
  <si>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</si>
  <si>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</si>
  <si>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</si>
  <si>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</si>
  <si>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</si>
  <si>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</si>
  <si>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</si>
  <si>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</si>
  <si>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</si>
  <si>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</si>
  <si>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</si>
  <si>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</si>
  <si>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</si>
  <si>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</si>
  <si>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</si>
  <si>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</si>
  <si>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</si>
  <si>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</si>
  <si>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</si>
  <si>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</si>
  <si>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</si>
  <si>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</si>
  <si>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</si>
  <si>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</si>
  <si>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</si>
  <si>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</si>
  <si>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</si>
  <si>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</si>
  <si>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</si>
  <si>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</si>
  <si>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</si>
  <si>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</si>
  <si>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</si>
  <si>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</si>
  <si>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</si>
  <si>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</si>
  <si>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</si>
  <si>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</si>
  <si>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</si>
  <si>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</si>
  <si>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</si>
  <si>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</si>
  <si>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</si>
  <si>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</si>
  <si>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</si>
  <si>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</si>
  <si>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</si>
  <si>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</si>
  <si>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</si>
  <si>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</si>
  <si>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</si>
  <si>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</si>
  <si>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</si>
  <si>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</si>
  <si>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</si>
  <si>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</si>
  <si>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</si>
  <si>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</si>
  <si>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</si>
  <si>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</si>
  <si>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</si>
  <si>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</si>
  <si>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</si>
  <si>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</si>
  <si>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</si>
  <si>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</si>
  <si>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</si>
  <si>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</si>
  <si>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</si>
  <si>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</si>
  <si>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</si>
  <si>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</si>
  <si>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</si>
  <si>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</si>
  <si>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</si>
  <si>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</si>
  <si>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</si>
  <si>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</si>
  <si>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</si>
  <si>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</si>
  <si>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</si>
  <si>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</si>
  <si>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</si>
  <si>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</si>
  <si>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</si>
  <si>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</si>
  <si>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</si>
  <si>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</si>
  <si>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</si>
  <si>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</si>
  <si>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</si>
  <si>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</si>
  <si>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</si>
  <si>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</si>
  <si>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</si>
  <si>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</si>
  <si>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</si>
  <si>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</si>
  <si>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</si>
  <si>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</si>
  <si>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</si>
  <si>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</si>
  <si>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</si>
  <si>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</si>
  <si>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</si>
  <si>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</si>
  <si>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</si>
  <si>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</si>
  <si>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</si>
  <si>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</si>
  <si>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</si>
  <si>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</si>
  <si>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</si>
  <si>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</si>
  <si>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</si>
  <si>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</si>
  <si>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</si>
  <si>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</si>
  <si>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</si>
  <si>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</si>
  <si>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</si>
  <si>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</si>
  <si>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</si>
  <si>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</si>
  <si>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</si>
  <si>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</si>
  <si>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</si>
  <si>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</si>
  <si>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</si>
  <si>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</si>
  <si>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</si>
  <si>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</si>
  <si>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</si>
  <si>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</si>
  <si>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</si>
  <si>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</si>
  <si>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</si>
  <si>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</si>
  <si>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</si>
  <si>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</si>
  <si>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</si>
  <si>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</si>
  <si>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</si>
  <si>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</si>
  <si>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</si>
  <si>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</si>
  <si>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</si>
  <si>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</si>
  <si>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</si>
  <si>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</si>
  <si>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</si>
  <si>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</si>
  <si>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</si>
  <si>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</si>
  <si>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</si>
  <si>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</si>
  <si>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</si>
  <si>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</si>
  <si>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</si>
  <si>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</si>
  <si>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</si>
  <si>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</si>
  <si>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</si>
  <si>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</si>
  <si>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</si>
  <si>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</si>
  <si>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</si>
  <si>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</si>
  <si>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</si>
  <si>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</si>
  <si>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</si>
  <si>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</si>
  <si>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</si>
  <si>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</si>
  <si>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</si>
  <si>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</si>
  <si>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</si>
  <si>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</si>
  <si>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</si>
  <si>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</si>
  <si>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</si>
  <si>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</si>
  <si>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</si>
  <si>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</si>
  <si>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</si>
  <si>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</si>
  <si>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</si>
  <si>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</si>
  <si>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</si>
  <si>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</si>
  <si>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</si>
  <si>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</si>
  <si>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</si>
  <si>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</si>
  <si>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</si>
  <si>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</si>
  <si>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</si>
  <si>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</si>
  <si>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</si>
  <si>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</si>
  <si>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</si>
  <si>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</si>
  <si>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</si>
  <si>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</si>
  <si>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</si>
  <si>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</si>
  <si>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</si>
  <si>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</si>
  <si>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</si>
  <si>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</si>
  <si>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</si>
  <si>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</si>
  <si>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</si>
  <si>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</si>
  <si>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</si>
  <si>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</si>
  <si>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</si>
  <si>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</si>
  <si>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</si>
  <si>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</si>
  <si>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</si>
  <si>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</si>
  <si>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</si>
  <si>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</si>
  <si>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</si>
  <si>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</si>
  <si>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</si>
  <si>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</si>
  <si>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</si>
  <si>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</si>
  <si>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</si>
  <si>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</si>
  <si>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</si>
  <si>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</si>
  <si>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</si>
  <si>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</si>
  <si>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</si>
  <si>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</si>
  <si>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</si>
  <si>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</si>
  <si>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</si>
  <si>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</si>
  <si>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</si>
  <si>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</si>
  <si>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</si>
  <si>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</si>
  <si>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</si>
  <si>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</si>
  <si>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</si>
  <si>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</si>
  <si>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</si>
  <si>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</si>
  <si>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</si>
  <si>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</si>
  <si>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</si>
  <si>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</si>
  <si>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</si>
  <si>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</si>
  <si>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</si>
  <si>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</si>
  <si>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</si>
  <si>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</si>
  <si>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</si>
  <si>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</si>
  <si>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</si>
  <si>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</si>
  <si>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</si>
  <si>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</si>
  <si>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</si>
  <si>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</si>
  <si>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</si>
  <si>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</si>
  <si>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</si>
  <si>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</si>
  <si>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</si>
  <si>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</si>
  <si>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</si>
  <si>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</si>
  <si>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</si>
  <si>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</si>
  <si>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</si>
  <si>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</si>
  <si>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</si>
  <si>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</si>
  <si>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</si>
  <si>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</si>
  <si>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</si>
  <si>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</si>
  <si>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</si>
  <si>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</si>
  <si>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</si>
  <si>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</si>
  <si>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</si>
  <si>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</si>
  <si>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</si>
  <si>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</si>
  <si>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</si>
  <si>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</si>
  <si>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</si>
  <si>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</si>
  <si>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</si>
  <si>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</si>
  <si>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</si>
  <si>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</si>
  <si>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</si>
  <si>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</si>
  <si>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</si>
  <si>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</si>
  <si>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</si>
  <si>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</si>
  <si>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</si>
  <si>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</si>
  <si>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</si>
  <si>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</si>
  <si>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</si>
  <si>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</si>
  <si>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</si>
  <si>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</si>
  <si>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</si>
  <si>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</si>
  <si>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</si>
  <si>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</si>
  <si>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</si>
  <si>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</si>
  <si>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</si>
  <si>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</si>
  <si>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</si>
  <si>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</si>
  <si>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</si>
  <si>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</si>
  <si>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</si>
  <si>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</si>
  <si>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</si>
  <si>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</si>
  <si>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</si>
  <si>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</si>
  <si>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</si>
  <si>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</si>
  <si>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</si>
  <si>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</si>
  <si>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</si>
  <si>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</si>
  <si>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</si>
  <si>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</si>
  <si>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</si>
  <si>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</si>
  <si>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</si>
  <si>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</si>
  <si>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</si>
  <si>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</si>
  <si>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</si>
  <si>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</si>
  <si>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</si>
  <si>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</si>
  <si>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</si>
  <si>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</si>
  <si>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</si>
  <si>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</si>
  <si>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</si>
  <si>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</si>
  <si>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</si>
  <si>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</si>
  <si>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</si>
  <si>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</si>
  <si>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</si>
  <si>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</si>
  <si>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</si>
  <si>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</si>
  <si>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</si>
  <si>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</si>
  <si>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</si>
  <si>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</si>
  <si>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</si>
  <si>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</si>
  <si>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</si>
  <si>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</si>
  <si>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</si>
  <si>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</si>
  <si>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</si>
  <si>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</si>
  <si>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</si>
  <si>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</si>
  <si>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</si>
  <si>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</si>
  <si>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</si>
  <si>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</si>
  <si>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</si>
  <si>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</si>
  <si>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</si>
  <si>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</si>
  <si>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</si>
  <si>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</si>
  <si>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</si>
  <si>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</si>
  <si>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</si>
  <si>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</si>
  <si>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</si>
  <si>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</si>
  <si>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</si>
  <si>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</si>
  <si>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</si>
  <si>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</si>
  <si>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</si>
  <si>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</si>
  <si>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</si>
  <si>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</si>
  <si>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</si>
  <si>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</si>
  <si>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</si>
  <si>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</si>
  <si>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</si>
  <si>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</si>
  <si>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</si>
  <si>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</si>
  <si>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</si>
  <si>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</si>
  <si>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</si>
  <si>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</si>
  <si>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</si>
  <si>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</si>
  <si>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</si>
  <si>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</si>
  <si>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</si>
  <si>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</si>
  <si>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</si>
  <si>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</si>
  <si>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</si>
  <si>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</si>
  <si>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</si>
  <si>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</si>
  <si>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</si>
  <si>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</si>
  <si>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</si>
  <si>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</si>
  <si>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</si>
  <si>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</si>
  <si>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</si>
  <si>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</si>
  <si>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</si>
  <si>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</si>
  <si>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</si>
  <si>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</si>
  <si>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</si>
  <si>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</si>
  <si>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</si>
  <si>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</si>
  <si>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</si>
  <si>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</si>
  <si>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</si>
  <si>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</si>
  <si>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</si>
  <si>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</si>
  <si>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</si>
  <si>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</si>
  <si>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</si>
  <si>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</si>
  <si>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</si>
  <si>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</si>
  <si>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</si>
  <si>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</si>
  <si>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</si>
  <si>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</si>
  <si>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</si>
  <si>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</si>
  <si>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</si>
  <si>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</si>
  <si>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</si>
  <si>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</si>
  <si>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</si>
  <si>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</si>
  <si>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</si>
  <si>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</si>
  <si>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</si>
  <si>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</si>
  <si>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</si>
  <si>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</si>
  <si>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</si>
  <si>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</si>
  <si>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</si>
  <si>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</si>
  <si>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</si>
  <si>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</si>
  <si>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</si>
  <si>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</si>
  <si>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</si>
  <si>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</si>
  <si>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</si>
  <si>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</si>
  <si>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</si>
  <si>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</si>
  <si>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</si>
  <si>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</si>
  <si>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</si>
  <si>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</si>
  <si>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</si>
  <si>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</si>
  <si>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</si>
  <si>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</si>
  <si>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</si>
  <si>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</si>
  <si>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</si>
  <si>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</si>
  <si>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</si>
  <si>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</si>
  <si>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</si>
  <si>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</si>
  <si>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</si>
  <si>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</si>
  <si>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</si>
  <si>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</si>
  <si>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</si>
  <si>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</si>
  <si>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</si>
  <si>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</si>
  <si>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</si>
  <si>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</si>
  <si>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</si>
  <si>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</si>
  <si>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</si>
  <si>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</si>
  <si>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</si>
  <si>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</si>
  <si>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</si>
  <si>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</si>
  <si>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</si>
  <si>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</si>
  <si>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</si>
  <si>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</si>
  <si>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</si>
  <si>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</si>
  <si>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</si>
  <si>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</si>
  <si>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</si>
  <si>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</si>
  <si>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</si>
  <si>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</si>
  <si>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</si>
  <si>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</si>
  <si>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</si>
  <si>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</si>
  <si>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</si>
  <si>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</si>
  <si>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</si>
  <si>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</si>
  <si>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</si>
  <si>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</si>
  <si>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</si>
  <si>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</si>
  <si>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</si>
  <si>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</si>
  <si>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</si>
  <si>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</si>
  <si>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</si>
  <si>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</si>
  <si>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</si>
  <si>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</si>
  <si>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</si>
  <si>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</si>
  <si>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</si>
  <si>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</si>
  <si>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</si>
  <si>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</si>
  <si>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</si>
  <si>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</si>
  <si>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</si>
  <si>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</si>
  <si>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</si>
  <si>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</si>
  <si>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</si>
  <si>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</si>
  <si>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</si>
  <si>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</si>
  <si>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</si>
  <si>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</si>
  <si>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</si>
  <si>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</si>
  <si>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</si>
  <si>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</si>
  <si>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</si>
  <si>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</si>
  <si>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</si>
  <si>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</si>
  <si>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</si>
  <si>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</si>
  <si>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</si>
  <si>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</si>
  <si>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</si>
  <si>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</si>
  <si>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</si>
  <si>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</si>
  <si>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</si>
  <si>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</si>
  <si>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</si>
  <si>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</si>
  <si>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</si>
  <si>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</si>
  <si>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</si>
  <si>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</si>
  <si>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</si>
  <si>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</si>
  <si>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</si>
  <si>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</si>
  <si>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</si>
  <si>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</si>
  <si>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</si>
  <si>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</si>
  <si>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</si>
  <si>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</si>
  <si>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</si>
  <si>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</si>
  <si>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</si>
  <si>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</si>
  <si>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</si>
  <si>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</si>
  <si>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</si>
  <si>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</si>
  <si>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</si>
  <si>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</si>
  <si>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</si>
  <si>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</si>
  <si>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</si>
  <si>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</si>
  <si>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</si>
  <si>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</si>
  <si>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</si>
  <si>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</si>
  <si>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</si>
  <si>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</si>
  <si>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</si>
  <si>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</si>
  <si>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</si>
  <si>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</si>
  <si>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</si>
  <si>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</si>
  <si>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</si>
  <si>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</si>
  <si>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</si>
  <si>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</si>
  <si>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</si>
  <si>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</si>
  <si>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</si>
  <si>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</si>
  <si>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</si>
  <si>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</si>
  <si>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</si>
  <si>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</si>
  <si>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</si>
  <si>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</si>
  <si>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</si>
  <si>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</si>
  <si>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</si>
  <si>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</si>
  <si>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</si>
  <si>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</si>
  <si>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</si>
  <si>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</si>
  <si>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</si>
  <si>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</si>
  <si>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</si>
  <si>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</si>
  <si>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</si>
  <si>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</si>
  <si>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</si>
  <si>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</si>
  <si>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</si>
  <si>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</si>
  <si>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</si>
  <si>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</si>
  <si>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</si>
  <si>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</si>
  <si>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</si>
  <si>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</si>
  <si>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</si>
  <si>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</si>
  <si>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</si>
  <si>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</si>
  <si>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</si>
  <si>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</si>
  <si>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</si>
  <si>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</si>
  <si>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</si>
  <si>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</si>
  <si>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</si>
  <si>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</si>
  <si>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</si>
  <si>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</si>
  <si>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</si>
  <si>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</si>
  <si>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</si>
  <si>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</si>
  <si>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</si>
  <si>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</si>
  <si>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</si>
  <si>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</si>
  <si>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</si>
  <si>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</si>
  <si>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</si>
  <si>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</si>
  <si>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</si>
  <si>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</si>
  <si>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</si>
  <si>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</si>
  <si>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</si>
  <si>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</si>
  <si>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</si>
  <si>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</si>
  <si>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</si>
  <si>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</si>
  <si>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</si>
  <si>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</si>
  <si>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</si>
  <si>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</si>
  <si>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</si>
  <si>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</si>
  <si>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</si>
  <si>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</si>
  <si>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</si>
  <si>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</si>
  <si>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</si>
  <si>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</si>
  <si>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</si>
  <si>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</si>
  <si>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</si>
  <si>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</si>
  <si>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</si>
  <si>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</si>
  <si>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</si>
  <si>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</si>
  <si>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</si>
  <si>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</si>
  <si>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</si>
  <si>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</si>
  <si>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</si>
  <si>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</si>
  <si>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</si>
  <si>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</si>
  <si>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</si>
  <si>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</si>
  <si>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</si>
  <si>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</si>
  <si>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</si>
  <si>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</si>
  <si>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</si>
  <si>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</si>
  <si>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</si>
  <si>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</si>
  <si>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</si>
  <si>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</si>
  <si>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</si>
  <si>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</si>
  <si>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</si>
  <si>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</si>
  <si>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</si>
  <si>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</si>
  <si>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</si>
  <si>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</si>
  <si>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</si>
  <si>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</si>
  <si>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</si>
  <si>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</si>
  <si>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</si>
  <si>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</si>
  <si>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</si>
  <si>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</si>
  <si>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</si>
  <si>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</si>
  <si>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</si>
  <si>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</si>
  <si>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</si>
  <si>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</si>
  <si>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</si>
  <si>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</si>
  <si>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</si>
  <si>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</si>
  <si>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</si>
  <si>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</si>
  <si>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</si>
  <si>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</si>
  <si>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</si>
  <si>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</si>
  <si>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</si>
  <si>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</si>
  <si>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</si>
  <si>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</si>
  <si>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</si>
  <si>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</si>
  <si>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</si>
  <si>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</si>
  <si>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</si>
  <si>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</si>
  <si>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</si>
  <si>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</si>
  <si>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</si>
  <si>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</si>
  <si>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</si>
  <si>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</si>
  <si>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</si>
  <si>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</si>
  <si>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</si>
  <si>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</si>
  <si>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</si>
  <si>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</si>
  <si>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</si>
  <si>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</si>
  <si>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</si>
  <si>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</si>
  <si>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</si>
  <si>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</si>
  <si>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</si>
  <si>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</si>
  <si>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</si>
  <si>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</si>
  <si>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</si>
  <si>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</si>
  <si>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</si>
  <si>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</si>
  <si>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</si>
  <si>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</si>
  <si>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</si>
  <si>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</si>
  <si>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</si>
  <si>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</si>
  <si>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</si>
  <si>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</si>
  <si>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</si>
  <si>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</si>
  <si>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</si>
  <si>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</si>
  <si>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</si>
  <si>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</si>
  <si>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</si>
  <si>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</si>
  <si>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</si>
  <si>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</si>
  <si>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</si>
  <si>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</si>
  <si>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</si>
  <si>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</si>
  <si>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</si>
  <si>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</si>
  <si>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</si>
  <si>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</si>
  <si>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</si>
  <si>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</si>
  <si>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</si>
  <si>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</si>
  <si>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</si>
  <si>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</si>
  <si>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</si>
  <si>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</si>
  <si>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</si>
  <si>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</si>
  <si>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</si>
  <si>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</si>
  <si>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</si>
  <si>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</si>
  <si>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</si>
  <si>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</si>
  <si>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</si>
  <si>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</si>
  <si>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</si>
  <si>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</si>
  <si>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</si>
  <si>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</si>
  <si>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</si>
  <si>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</si>
  <si>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</si>
  <si>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</si>
  <si>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</si>
  <si>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</si>
  <si>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</si>
  <si>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</si>
  <si>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</si>
  <si>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</si>
  <si>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</si>
  <si>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</si>
  <si>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</si>
  <si>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</si>
  <si>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</si>
  <si>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</si>
  <si>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</si>
  <si>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</si>
  <si>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</si>
  <si>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</si>
  <si>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</si>
  <si>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</si>
  <si>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</si>
  <si>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</si>
  <si>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</si>
  <si>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</si>
  <si>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</si>
  <si>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</si>
  <si>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</si>
  <si>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</si>
  <si>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</si>
  <si>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</si>
  <si>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</si>
  <si>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</si>
  <si>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</si>
  <si>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</si>
  <si>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</si>
  <si>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</si>
  <si>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</si>
  <si>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</si>
  <si>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</si>
  <si>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</si>
  <si>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</si>
  <si>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</si>
  <si>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</si>
  <si>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</si>
  <si>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</si>
  <si>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</si>
  <si>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</si>
  <si>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</si>
  <si>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</si>
  <si>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</si>
  <si>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</si>
  <si>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</si>
  <si>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</si>
  <si>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</si>
  <si>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</si>
  <si>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</si>
  <si>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</si>
  <si>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</si>
  <si>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</si>
  <si>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</si>
  <si>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</si>
  <si>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</si>
  <si>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</si>
  <si>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</si>
  <si>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</si>
  <si>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</si>
  <si>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</si>
  <si>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</si>
  <si>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</si>
  <si>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</si>
  <si>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</si>
  <si>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</si>
  <si>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</si>
  <si>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</si>
  <si>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</si>
  <si>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</si>
  <si>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</si>
  <si>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</si>
  <si>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</si>
  <si>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</si>
  <si>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</si>
  <si>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</si>
  <si>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</si>
  <si>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</si>
  <si>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</si>
  <si>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</si>
  <si>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</si>
  <si>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</si>
  <si>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</si>
  <si>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</si>
  <si>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</si>
  <si>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</si>
  <si>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</si>
  <si>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</si>
  <si>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</si>
  <si>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</si>
  <si>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</si>
  <si>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</si>
  <si>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</si>
  <si>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</si>
  <si>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</si>
  <si>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</si>
  <si>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</si>
  <si>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</si>
  <si>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</si>
  <si>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</si>
  <si>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</si>
  <si>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</si>
  <si>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</si>
  <si>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</si>
  <si>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</si>
  <si>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</si>
  <si>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</si>
  <si>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</si>
  <si>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</si>
  <si>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</si>
  <si>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</si>
  <si>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</si>
  <si>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</si>
  <si>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</si>
  <si>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</si>
  <si>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</si>
  <si>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</si>
  <si>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</si>
  <si>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</si>
  <si>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</si>
  <si>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</si>
  <si>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</si>
  <si>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</si>
  <si>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</si>
  <si>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</si>
  <si>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</si>
  <si>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</si>
  <si>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</si>
  <si>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</si>
  <si>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</si>
  <si>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</si>
  <si>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</si>
  <si>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</si>
  <si>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</si>
  <si>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</si>
  <si>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</si>
  <si>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</si>
  <si>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</si>
  <si>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</si>
  <si>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</si>
  <si>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</si>
  <si>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</si>
  <si>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</si>
  <si>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</si>
  <si>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</si>
  <si>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</si>
  <si>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</si>
  <si>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</si>
  <si>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</si>
  <si>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</si>
  <si>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</si>
  <si>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</si>
  <si>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</si>
  <si>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</si>
  <si>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</si>
  <si>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</si>
  <si>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</si>
  <si>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</si>
  <si>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</si>
  <si>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</si>
  <si>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</si>
  <si>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</si>
  <si>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</si>
  <si>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</si>
  <si>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</si>
  <si>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</si>
  <si>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</si>
  <si>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</si>
  <si>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</si>
  <si>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</si>
  <si>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</si>
  <si>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</si>
  <si>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</si>
  <si>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</si>
  <si>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</si>
  <si>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</si>
  <si>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</si>
  <si>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</si>
  <si>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</si>
  <si>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</si>
  <si>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</si>
  <si>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</si>
  <si>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</si>
  <si>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</si>
  <si>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</si>
  <si>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</si>
  <si>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</si>
  <si>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</si>
  <si>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</si>
  <si>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</si>
  <si>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</si>
  <si>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</si>
  <si>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</si>
  <si>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</si>
  <si>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</si>
  <si>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</si>
  <si>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</si>
  <si>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</si>
  <si>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</si>
  <si>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</si>
  <si>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</si>
  <si>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</si>
  <si>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</si>
  <si>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</si>
  <si>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</si>
  <si>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</si>
  <si>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</si>
  <si>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</si>
  <si>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</si>
  <si>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</si>
  <si>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</si>
  <si>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</si>
  <si>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</si>
  <si>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</si>
  <si>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</si>
  <si>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</si>
  <si>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</si>
  <si>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</si>
  <si>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</si>
  <si>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</si>
  <si>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</si>
  <si>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</si>
  <si>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</si>
  <si>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</si>
  <si>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</si>
  <si>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</si>
  <si>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</si>
  <si>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</si>
  <si>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</si>
  <si>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</si>
  <si>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</si>
  <si>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</si>
  <si>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</si>
  <si>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</si>
  <si>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</si>
  <si>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</si>
  <si>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</si>
  <si>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</si>
  <si>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</si>
  <si>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</si>
  <si>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</si>
  <si>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</si>
  <si>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</si>
  <si>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</si>
  <si>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</si>
  <si>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</si>
  <si>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</si>
  <si>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</si>
  <si>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</si>
  <si>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</si>
  <si>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</si>
  <si>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</si>
  <si>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</si>
  <si>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</si>
  <si>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</si>
  <si>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</si>
  <si>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</si>
  <si>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</si>
  <si>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</si>
  <si>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</si>
  <si>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</si>
  <si>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</si>
  <si>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</si>
  <si>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</si>
  <si>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</si>
  <si>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</si>
  <si>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</si>
  <si>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</si>
  <si>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</si>
  <si>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</si>
  <si>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</si>
  <si>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</si>
  <si>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</si>
  <si>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</si>
  <si>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</si>
  <si>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</si>
  <si>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</si>
  <si>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</si>
  <si>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</si>
  <si>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</si>
  <si>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</si>
  <si>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</si>
  <si>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</si>
  <si>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</si>
  <si>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</si>
  <si>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</si>
  <si>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</si>
  <si>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</si>
  <si>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</si>
  <si>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</si>
  <si>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</si>
  <si>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</si>
  <si>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</si>
  <si>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</si>
  <si>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</si>
  <si>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</si>
  <si>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</si>
  <si>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</si>
  <si>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</si>
  <si>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</si>
  <si>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</si>
  <si>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</si>
  <si>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</si>
  <si>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</si>
  <si>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</si>
  <si>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</si>
  <si>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</si>
  <si>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</si>
  <si>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</si>
  <si>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</si>
  <si>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</si>
  <si>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</si>
  <si>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</si>
  <si>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</si>
  <si>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</si>
  <si>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</si>
  <si>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</si>
  <si>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</si>
  <si>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</si>
  <si>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</si>
  <si>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</si>
  <si>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</si>
  <si>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</si>
  <si>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</si>
  <si>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</si>
  <si>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</si>
  <si>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</si>
  <si>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</si>
  <si>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</si>
  <si>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</si>
  <si>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</si>
  <si>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</si>
  <si>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</si>
  <si>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</si>
  <si>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</si>
  <si>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</si>
  <si>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</si>
  <si>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</si>
  <si>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</si>
  <si>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</si>
  <si>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</si>
  <si>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</si>
  <si>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</si>
  <si>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</si>
  <si>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</si>
  <si>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</si>
  <si>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</si>
  <si>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</si>
  <si>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</si>
  <si>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</si>
  <si>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</si>
  <si>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</si>
  <si>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</si>
  <si>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</si>
  <si>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</si>
  <si>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</si>
  <si>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</si>
  <si>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</si>
  <si>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</si>
  <si>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</si>
  <si>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</si>
  <si>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</si>
  <si>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</si>
  <si>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</si>
  <si>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</si>
  <si>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</si>
  <si>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</si>
  <si>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</si>
  <si>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</si>
  <si>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</si>
  <si>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</si>
  <si>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</si>
  <si>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</si>
  <si>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</si>
  <si>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</si>
  <si>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</si>
  <si>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</si>
  <si>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</si>
  <si>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</si>
  <si>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</si>
  <si>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</si>
  <si>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</si>
  <si>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</si>
  <si>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</si>
  <si>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</si>
  <si>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</si>
  <si>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</si>
  <si>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</si>
  <si>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</si>
  <si>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</si>
  <si>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</si>
  <si>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</si>
  <si>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</si>
  <si>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</si>
  <si>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</si>
  <si>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</si>
  <si>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</si>
  <si>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</si>
  <si>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</si>
  <si>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</si>
  <si>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</si>
  <si>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</si>
  <si>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</si>
  <si>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</si>
  <si>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</si>
  <si>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</si>
  <si>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</si>
  <si>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</si>
  <si>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</si>
  <si>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</si>
  <si>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</si>
  <si>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</si>
  <si>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</si>
  <si>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</si>
  <si>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</si>
  <si>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</si>
  <si>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</si>
  <si>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</si>
  <si>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</si>
  <si>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</si>
  <si>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</si>
  <si>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</si>
  <si>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</si>
  <si>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</si>
  <si>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</si>
  <si>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</si>
  <si>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</si>
  <si>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</si>
  <si>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</si>
  <si>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</si>
  <si>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</si>
  <si>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</si>
  <si>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</si>
  <si>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</si>
  <si>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</si>
  <si>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</si>
  <si>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</si>
  <si>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</si>
  <si>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</si>
  <si>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</si>
  <si>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</si>
  <si>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</si>
  <si>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</si>
  <si>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</si>
  <si>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</si>
  <si>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</si>
  <si>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</si>
  <si>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</si>
  <si>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</si>
  <si>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</si>
  <si>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</si>
  <si>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</si>
  <si>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</si>
  <si>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</si>
  <si>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</si>
  <si>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</si>
  <si>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</si>
  <si>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</si>
  <si>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</si>
  <si>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</si>
  <si>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</si>
  <si>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</si>
  <si>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</si>
  <si>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</si>
  <si>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</si>
  <si>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</si>
  <si>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</si>
  <si>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</si>
  <si>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</si>
  <si>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</si>
  <si>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</si>
  <si>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</si>
  <si>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</si>
  <si>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</si>
  <si>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</si>
  <si>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</si>
  <si>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</si>
  <si>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</si>
  <si>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</si>
  <si>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</si>
  <si>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</si>
  <si>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</si>
  <si>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</si>
  <si>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</si>
  <si>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</si>
  <si>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</si>
  <si>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</si>
  <si>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</si>
  <si>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</si>
  <si>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</si>
  <si>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</si>
  <si>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</si>
  <si>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</si>
  <si>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</si>
  <si>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</si>
  <si>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</si>
  <si>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</si>
  <si>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</si>
  <si>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</si>
  <si>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</si>
  <si>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</si>
  <si>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</si>
  <si>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</si>
  <si>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</si>
  <si>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</si>
  <si>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</si>
  <si>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</si>
  <si>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</si>
  <si>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</si>
  <si>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</si>
  <si>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</si>
  <si>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</si>
  <si>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</si>
  <si>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</si>
  <si>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</si>
  <si>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</si>
  <si>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</si>
  <si>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</si>
  <si>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</si>
  <si>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</si>
  <si>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</si>
  <si>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</si>
  <si>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</si>
  <si>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</si>
  <si>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</si>
  <si>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</si>
  <si>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</si>
  <si>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</si>
  <si>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</si>
  <si>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</si>
  <si>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</si>
  <si>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</si>
  <si>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</si>
  <si>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</si>
  <si>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</si>
  <si>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</si>
  <si>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</si>
  <si>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</si>
  <si>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</si>
  <si>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</si>
  <si>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</si>
  <si>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</si>
  <si>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</si>
  <si>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</si>
  <si>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</si>
  <si>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</si>
  <si>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</si>
  <si>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</si>
  <si>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</si>
  <si>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</si>
  <si>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</si>
  <si>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</si>
  <si>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</si>
  <si>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</si>
  <si>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</si>
  <si>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</si>
  <si>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</si>
  <si>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</si>
  <si>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</si>
  <si>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</si>
  <si>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</si>
  <si>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</si>
  <si>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</si>
  <si>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</si>
  <si>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</si>
  <si>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</si>
  <si>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</si>
  <si>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</si>
  <si>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</si>
  <si>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</si>
  <si>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</si>
  <si>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</si>
  <si>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</si>
  <si>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</si>
  <si>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</si>
  <si>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</si>
  <si>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</si>
  <si>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</si>
  <si>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</si>
  <si>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</si>
  <si>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</si>
  <si>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</si>
  <si>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</si>
  <si>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</si>
  <si>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</si>
  <si>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</si>
  <si>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</si>
  <si>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</si>
  <si>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</si>
  <si>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</si>
  <si>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</si>
  <si>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</si>
  <si>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</si>
  <si>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</si>
  <si>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</si>
  <si>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</si>
  <si>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</si>
  <si>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</si>
  <si>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</si>
  <si>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</si>
  <si>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</si>
  <si>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</si>
  <si>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</si>
  <si>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</si>
  <si>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</si>
  <si>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</si>
  <si>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</si>
  <si>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</si>
  <si>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</si>
  <si>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</si>
  <si>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</si>
  <si>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</si>
  <si>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</si>
  <si>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</si>
  <si>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</si>
  <si>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</si>
  <si>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</si>
  <si>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</si>
  <si>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</si>
  <si>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</si>
  <si>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</si>
  <si>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</si>
  <si>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</si>
  <si>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</si>
  <si>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</si>
  <si>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</si>
  <si>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</si>
  <si>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</si>
  <si>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</si>
  <si>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</si>
  <si>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</si>
  <si>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</si>
  <si>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</si>
  <si>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</si>
  <si>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</si>
  <si>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</si>
  <si>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</si>
  <si>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</si>
  <si>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</si>
  <si>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</si>
  <si>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</si>
  <si>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</si>
  <si>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</si>
  <si>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</si>
  <si>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</si>
  <si>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</si>
  <si>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</si>
  <si>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</si>
  <si>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</si>
  <si>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</si>
  <si>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</si>
  <si>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</si>
  <si>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</si>
  <si>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</si>
  <si>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</si>
  <si>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</si>
  <si>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</si>
  <si>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</si>
  <si>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</si>
  <si>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</si>
  <si>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</si>
  <si>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</si>
  <si>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</si>
  <si>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</si>
  <si>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</si>
  <si>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</si>
  <si>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</si>
  <si>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</si>
  <si>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</si>
  <si>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</si>
  <si>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</si>
  <si>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</si>
  <si>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</si>
  <si>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</si>
  <si>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</si>
  <si>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</si>
  <si>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</si>
  <si>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</si>
  <si>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</si>
  <si>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</si>
  <si>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</si>
  <si>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</si>
  <si>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</si>
  <si>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</si>
  <si>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</si>
  <si>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</si>
  <si>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</si>
  <si>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</si>
  <si>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</si>
  <si>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</si>
  <si>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</si>
  <si>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</si>
  <si>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</si>
  <si>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</si>
  <si>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</si>
  <si>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</si>
  <si>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</si>
  <si>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</si>
  <si>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</si>
  <si>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</si>
  <si>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</si>
  <si>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</si>
  <si>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</si>
  <si>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</si>
  <si>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</si>
  <si>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</si>
  <si>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</si>
  <si>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</si>
  <si>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</si>
  <si>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</si>
  <si>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</si>
  <si>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</si>
  <si>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</si>
  <si>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</si>
  <si>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</si>
  <si>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</si>
  <si>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</si>
  <si>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</si>
  <si>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</si>
  <si>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</si>
  <si>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</si>
  <si>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</si>
  <si>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</si>
  <si>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</si>
  <si>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</si>
  <si>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</si>
  <si>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</si>
  <si>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</si>
  <si>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</si>
  <si>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</si>
  <si>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</si>
  <si>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</si>
  <si>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</si>
  <si>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</si>
  <si>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</si>
  <si>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</si>
  <si>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</si>
  <si>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</si>
  <si>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</si>
  <si>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</si>
  <si>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</si>
  <si>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</si>
  <si>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</si>
  <si>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</si>
  <si>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</si>
  <si>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</si>
  <si>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</si>
  <si>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</si>
  <si>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</si>
  <si>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</si>
  <si>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</si>
  <si>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</si>
  <si>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</si>
  <si>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</si>
  <si>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</si>
  <si>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</si>
  <si>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</si>
  <si>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</si>
  <si>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</si>
  <si>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</si>
  <si>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</si>
  <si>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</si>
  <si>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</si>
  <si>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</si>
  <si>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</si>
  <si>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</si>
  <si>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</si>
  <si>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</si>
  <si>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</si>
  <si>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</si>
  <si>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</si>
  <si>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</si>
  <si>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</si>
  <si>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</si>
  <si>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</si>
  <si>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</si>
  <si>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</si>
  <si>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</si>
  <si>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</si>
  <si>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</si>
  <si>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</si>
  <si>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</si>
  <si>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</si>
  <si>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</si>
  <si>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</si>
  <si>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</si>
  <si>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</si>
  <si>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</si>
  <si>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</si>
  <si>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</si>
  <si>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</si>
  <si>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</si>
  <si>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</si>
  <si>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</si>
  <si>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</si>
  <si>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</si>
  <si>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</si>
  <si>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</si>
  <si>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</si>
  <si>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</si>
  <si>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</si>
  <si>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</si>
  <si>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</si>
  <si>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</si>
  <si>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</si>
  <si>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</si>
  <si>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</si>
  <si>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</si>
  <si>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</si>
  <si>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</si>
  <si>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</si>
  <si>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</si>
  <si>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</si>
  <si>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</si>
  <si>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</si>
  <si>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</si>
  <si>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</si>
  <si>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</si>
  <si>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</si>
  <si>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</si>
  <si>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</si>
  <si>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</si>
  <si>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</si>
  <si>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</si>
  <si>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</si>
  <si>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</si>
  <si>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</si>
  <si>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</si>
  <si>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</si>
  <si>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</si>
  <si>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</si>
  <si>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</si>
  <si>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</si>
  <si>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</si>
  <si>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</si>
  <si>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</si>
  <si>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</si>
  <si>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</si>
  <si>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</si>
  <si>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</si>
  <si>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</si>
  <si>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</si>
  <si>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</si>
  <si>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</si>
  <si>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</si>
  <si>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</si>
  <si>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</si>
  <si>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</si>
  <si>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</si>
  <si>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</si>
  <si>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</si>
  <si>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</si>
  <si>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</si>
  <si>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</si>
  <si>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</si>
  <si>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</si>
  <si>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</si>
  <si>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</si>
  <si>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</si>
  <si>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</si>
  <si>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</si>
  <si>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</si>
  <si>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</si>
  <si>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</si>
  <si>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</si>
  <si>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</si>
  <si>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</si>
  <si>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</si>
  <si>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</si>
  <si>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</si>
  <si>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</si>
  <si>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</si>
  <si>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</si>
  <si>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</si>
  <si>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</si>
  <si>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</si>
  <si>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</si>
  <si>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</si>
  <si>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</si>
  <si>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</si>
  <si>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</si>
  <si>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</si>
  <si>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</si>
  <si>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</si>
  <si>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</si>
  <si>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</si>
  <si>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</si>
  <si>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</si>
  <si>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</si>
  <si>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</si>
  <si>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</si>
  <si>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</si>
  <si>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</si>
  <si>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</si>
  <si>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</si>
  <si>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</si>
  <si>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</si>
  <si>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</si>
  <si>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</si>
  <si>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</si>
  <si>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</si>
  <si>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</si>
  <si>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</si>
  <si>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</si>
  <si>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</si>
  <si>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</si>
  <si>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</si>
  <si>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</si>
  <si>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</si>
  <si>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</si>
  <si>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</si>
  <si>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</si>
  <si>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</si>
  <si>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</si>
  <si>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</si>
  <si>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</si>
  <si>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</si>
  <si>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</si>
  <si>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</si>
  <si>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</si>
  <si>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</si>
  <si>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</si>
  <si>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</si>
  <si>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</si>
  <si>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</si>
  <si>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</si>
  <si>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</si>
  <si>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</si>
  <si>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</si>
  <si>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</si>
  <si>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</si>
  <si>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</si>
  <si>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</si>
  <si>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</si>
  <si>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</si>
  <si>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</si>
  <si>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</si>
  <si>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</si>
  <si>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</si>
  <si>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</si>
  <si>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</si>
  <si>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</si>
  <si>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</si>
  <si>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</si>
  <si>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</si>
  <si>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</si>
  <si>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</si>
  <si>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</si>
  <si>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</si>
  <si>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</si>
  <si>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</si>
  <si>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</si>
  <si>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</si>
  <si>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</si>
  <si>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</si>
  <si>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</si>
  <si>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</si>
  <si>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</si>
  <si>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</si>
  <si>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</si>
  <si>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</si>
  <si>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</si>
  <si>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</si>
  <si>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</si>
  <si>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</si>
  <si>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</si>
  <si>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</si>
  <si>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</si>
  <si>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</si>
  <si>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</si>
  <si>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</si>
  <si>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</si>
  <si>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</si>
  <si>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</si>
  <si>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</si>
  <si>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</si>
  <si>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</si>
  <si>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</si>
  <si>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</si>
  <si>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</si>
  <si>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</si>
  <si>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</si>
  <si>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</si>
  <si>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</si>
  <si>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</si>
  <si>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</si>
  <si>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</si>
  <si>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</si>
  <si>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</si>
  <si>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</si>
  <si>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</si>
  <si>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</si>
  <si>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</si>
  <si>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</si>
  <si>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</si>
  <si>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</si>
  <si>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</si>
  <si>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</si>
  <si>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</si>
  <si>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</si>
  <si>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</si>
  <si>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</si>
  <si>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</si>
  <si>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</si>
  <si>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</si>
  <si>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</si>
  <si>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</si>
  <si>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</si>
  <si>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</si>
  <si>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</si>
  <si>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</si>
  <si>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</si>
  <si>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</si>
  <si>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</si>
  <si>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</si>
  <si>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</si>
  <si>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</si>
  <si>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</si>
  <si>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</si>
  <si>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</si>
  <si>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</si>
  <si>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</si>
  <si>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</si>
  <si>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</si>
  <si>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</si>
  <si>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</si>
  <si>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</si>
  <si>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</si>
  <si>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</si>
  <si>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</si>
  <si>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</si>
  <si>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</si>
  <si>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</si>
  <si>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</si>
  <si>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</si>
  <si>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</si>
  <si>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</si>
  <si>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</si>
  <si>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</si>
  <si>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</si>
  <si>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</si>
  <si>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</si>
  <si>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</si>
  <si>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</si>
  <si>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</si>
  <si>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</si>
  <si>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</si>
  <si>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</si>
  <si>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</si>
  <si>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</si>
  <si>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</si>
  <si>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</si>
  <si>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</si>
  <si>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</si>
  <si>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</si>
  <si>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</si>
  <si>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</si>
  <si>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</si>
  <si>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</si>
  <si>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</si>
  <si>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</si>
  <si>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</si>
  <si>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</si>
  <si>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</si>
  <si>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</si>
  <si>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</si>
  <si>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</si>
  <si>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</si>
  <si>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</si>
  <si>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</si>
  <si>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</si>
  <si>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</si>
  <si>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</si>
  <si>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</si>
  <si>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</si>
  <si>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</si>
  <si>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</si>
  <si>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</si>
  <si>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</si>
  <si>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</si>
  <si>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</si>
  <si>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</si>
  <si>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</si>
  <si>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</si>
  <si>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</si>
  <si>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</si>
  <si>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</si>
  <si>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</si>
  <si>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</si>
  <si>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</si>
  <si>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</si>
  <si>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</si>
  <si>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</si>
  <si>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</si>
  <si>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</si>
  <si>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</si>
  <si>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</si>
  <si>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</si>
  <si>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</si>
  <si>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</si>
  <si>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</si>
  <si>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</si>
  <si>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</si>
  <si>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</si>
  <si>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</si>
  <si>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</si>
  <si>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</si>
  <si>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</si>
  <si>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</si>
  <si>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</si>
  <si>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</si>
  <si>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</si>
  <si>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</si>
  <si>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</si>
  <si>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</si>
  <si>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</si>
  <si>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</si>
  <si>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</si>
  <si>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</si>
  <si>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</si>
  <si>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</si>
  <si>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</si>
  <si>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</si>
  <si>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</si>
  <si>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</si>
  <si>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</si>
  <si>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</si>
  <si>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</si>
  <si>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</si>
  <si>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</si>
  <si>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</si>
  <si>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</si>
  <si>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</si>
  <si>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</si>
  <si>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</si>
  <si>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</si>
  <si>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</si>
  <si>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</si>
  <si>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</si>
  <si>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</si>
  <si>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</si>
  <si>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</si>
  <si>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</si>
  <si>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</si>
  <si>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</si>
  <si>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</si>
  <si>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</si>
  <si>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</si>
  <si>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</si>
  <si>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</si>
  <si>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</si>
  <si>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</si>
  <si>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</si>
  <si>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</si>
  <si>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</si>
  <si>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</si>
  <si>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</si>
  <si>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</si>
  <si>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</si>
  <si>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</si>
  <si>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</si>
  <si>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</si>
  <si>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</si>
  <si>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</si>
  <si>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</si>
  <si>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</si>
  <si>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</si>
  <si>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</si>
  <si>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</si>
  <si>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</si>
  <si>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</si>
  <si>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</si>
  <si>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</si>
  <si>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</si>
  <si>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</si>
  <si>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</si>
  <si>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</si>
  <si>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</si>
  <si>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</si>
  <si>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</si>
  <si>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</si>
  <si>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</si>
  <si>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</si>
  <si>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</si>
  <si>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</si>
  <si>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</si>
  <si>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</si>
  <si>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</si>
  <si>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</si>
  <si>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</si>
  <si>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</si>
  <si>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</si>
  <si>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</si>
  <si>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</si>
  <si>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</si>
  <si>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</si>
  <si>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</si>
  <si>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</si>
  <si>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</si>
  <si>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</si>
  <si>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</si>
  <si>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</si>
  <si>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</si>
  <si>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</si>
  <si>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</si>
  <si>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</si>
  <si>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</si>
  <si>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</si>
  <si>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</si>
  <si>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</si>
  <si>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</si>
  <si>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</si>
  <si>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</si>
  <si>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</si>
  <si>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</si>
  <si>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</si>
  <si>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</si>
  <si>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</si>
  <si>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</si>
  <si>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</si>
  <si>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</si>
  <si>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</si>
  <si>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</si>
  <si>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</si>
  <si>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</si>
  <si>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</si>
  <si>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</si>
  <si>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</si>
  <si>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</si>
  <si>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</si>
  <si>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</si>
  <si>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</si>
  <si>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</si>
  <si>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</si>
  <si>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</si>
  <si>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</si>
  <si>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</si>
  <si>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</si>
  <si>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</si>
  <si>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</si>
  <si>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</si>
  <si>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</si>
  <si>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</si>
  <si>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</si>
  <si>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</si>
  <si>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</si>
  <si>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</si>
  <si>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</si>
  <si>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</si>
  <si>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</si>
  <si>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</si>
  <si>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</si>
  <si>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</si>
  <si>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</si>
  <si>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</si>
  <si>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</si>
  <si>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</si>
  <si>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</si>
  <si>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</si>
  <si>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</si>
  <si>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</si>
  <si>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</si>
  <si>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</si>
  <si>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</si>
  <si>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</si>
  <si>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</si>
  <si>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</si>
  <si>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</si>
  <si>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</si>
  <si>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</si>
  <si>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</si>
  <si>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</si>
  <si>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</si>
  <si>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</si>
  <si>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</si>
  <si>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</si>
  <si>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</si>
  <si>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</si>
  <si>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</si>
  <si>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</si>
  <si>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</si>
  <si>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</si>
  <si>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</si>
  <si>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</si>
  <si>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</si>
  <si>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</si>
  <si>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</si>
  <si>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</si>
  <si>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</si>
  <si>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</si>
  <si>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</si>
  <si>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</si>
  <si>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</si>
  <si>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</si>
  <si>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</si>
  <si>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</si>
  <si>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</si>
  <si>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</si>
  <si>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</si>
  <si>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</si>
  <si>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</si>
  <si>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</si>
  <si>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</si>
  <si>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</si>
  <si>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</si>
  <si>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</si>
  <si>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</si>
  <si>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</si>
  <si>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</si>
  <si>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</si>
  <si>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</si>
  <si>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</si>
  <si>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</si>
  <si>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</si>
  <si>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</si>
  <si>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</si>
  <si>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</si>
  <si>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</si>
  <si>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</si>
  <si>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</si>
  <si>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</si>
  <si>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</si>
  <si>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</si>
  <si>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</si>
  <si>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</si>
  <si>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</si>
  <si>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</si>
  <si>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</si>
  <si>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</si>
  <si>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</si>
  <si>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</si>
  <si>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</si>
  <si>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</si>
  <si>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</si>
  <si>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</si>
  <si>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</si>
  <si>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</si>
  <si>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</si>
  <si>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</si>
  <si>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</si>
  <si>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</si>
  <si>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</si>
  <si>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</si>
  <si>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</si>
  <si>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</si>
  <si>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</si>
  <si>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</si>
  <si>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</si>
  <si>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</si>
  <si>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</si>
  <si>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</si>
  <si>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</si>
  <si>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</si>
  <si>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</si>
  <si>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</si>
  <si>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</si>
  <si>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</si>
  <si>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</si>
  <si>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</si>
  <si>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</si>
  <si>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</si>
  <si>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</si>
  <si>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</si>
  <si>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</si>
  <si>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</si>
  <si>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</si>
  <si>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</si>
  <si>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</si>
  <si>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</si>
  <si>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</si>
  <si>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</si>
  <si>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</si>
  <si>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</si>
  <si>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</si>
  <si>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</si>
  <si>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</si>
  <si>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</si>
  <si>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</si>
  <si>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</si>
  <si>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</si>
  <si>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</si>
  <si>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</si>
  <si>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</si>
  <si>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</si>
  <si>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</si>
  <si>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</si>
  <si>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</si>
  <si>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</si>
  <si>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</si>
  <si>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</si>
  <si>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</si>
  <si>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</si>
  <si>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</si>
  <si>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</si>
  <si>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</si>
  <si>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</si>
  <si>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</si>
  <si>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</si>
  <si>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</si>
  <si>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</si>
  <si>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</si>
  <si>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</si>
  <si>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</si>
  <si>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</si>
  <si>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</si>
  <si>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</si>
  <si>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</si>
  <si>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</si>
  <si>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</si>
  <si>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</si>
  <si>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</si>
  <si>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</si>
  <si>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</si>
  <si>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</si>
  <si>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</si>
  <si>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</si>
  <si>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</si>
  <si>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</si>
  <si>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</si>
  <si>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</si>
  <si>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</si>
  <si>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</si>
  <si>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</si>
  <si>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</si>
  <si>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</si>
  <si>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</si>
  <si>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</si>
  <si>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</si>
  <si>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</si>
  <si>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</si>
  <si>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</si>
  <si>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</si>
  <si>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</si>
  <si>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</si>
  <si>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</si>
  <si>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</si>
  <si>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</si>
  <si>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</si>
  <si>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</si>
  <si>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</si>
  <si>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</si>
  <si>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</si>
  <si>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</si>
  <si>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</si>
  <si>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</si>
  <si>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</si>
  <si>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</si>
  <si>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</si>
  <si>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</si>
  <si>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</si>
  <si>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</si>
  <si>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</si>
  <si>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</si>
  <si>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</si>
  <si>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</si>
  <si>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</si>
  <si>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</si>
  <si>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</si>
  <si>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</si>
  <si>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</si>
  <si>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</si>
  <si>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</si>
  <si>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</si>
  <si>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</si>
  <si>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</si>
  <si>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</si>
  <si>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</si>
  <si>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</si>
  <si>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</si>
  <si>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</si>
  <si>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</si>
  <si>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</si>
  <si>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</si>
  <si>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</si>
  <si>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</si>
  <si>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</si>
  <si>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</si>
  <si>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</si>
  <si>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</si>
  <si>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</si>
  <si>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</si>
  <si>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</si>
  <si>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</si>
  <si>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</si>
  <si>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</si>
  <si>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</si>
  <si>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</si>
  <si>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</si>
  <si>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</si>
  <si>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</si>
  <si>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</si>
  <si>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</si>
  <si>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</si>
  <si>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</si>
  <si>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</si>
  <si>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</si>
  <si>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</si>
  <si>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</si>
  <si>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</si>
  <si>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</si>
  <si>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</si>
  <si>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</si>
  <si>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</si>
  <si>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</si>
  <si>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</si>
  <si>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</si>
  <si>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</si>
  <si>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</si>
  <si>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</si>
  <si>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</si>
  <si>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</si>
  <si>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</si>
  <si>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</si>
  <si>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</si>
  <si>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</si>
  <si>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</si>
  <si>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</si>
  <si>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</si>
  <si>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</si>
  <si>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</si>
  <si>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</si>
  <si>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</si>
  <si>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</si>
  <si>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</si>
  <si>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</si>
  <si>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</si>
  <si>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</si>
  <si>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</si>
  <si>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</si>
  <si>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</si>
  <si>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</si>
  <si>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</si>
  <si>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</si>
  <si>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</si>
  <si>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</si>
  <si>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</si>
  <si>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</si>
  <si>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</si>
  <si>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</si>
  <si>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</si>
  <si>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</si>
  <si>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</si>
  <si>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</si>
  <si>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</si>
  <si>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</si>
  <si>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</si>
  <si>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</si>
  <si>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</si>
  <si>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</si>
  <si>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</si>
  <si>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</si>
  <si>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</si>
  <si>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</si>
  <si>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</si>
  <si>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</si>
  <si>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</si>
  <si>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</si>
  <si>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</si>
  <si>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</si>
  <si>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</si>
  <si>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</si>
  <si>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</si>
  <si>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</si>
  <si>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</si>
  <si>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</si>
  <si>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</si>
  <si>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</si>
  <si>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</si>
  <si>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</si>
  <si>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</si>
  <si>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</si>
  <si>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</si>
  <si>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</si>
  <si>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</si>
  <si>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</si>
  <si>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</si>
  <si>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</si>
  <si>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</si>
  <si>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</si>
  <si>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</si>
  <si>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</si>
  <si>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</si>
  <si>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</si>
  <si>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</si>
  <si>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</si>
  <si>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</si>
  <si>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</si>
  <si>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</si>
  <si>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</si>
  <si>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</si>
  <si>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</si>
  <si>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</si>
  <si>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</si>
  <si>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</si>
  <si>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</si>
  <si>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</si>
  <si>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</si>
  <si>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</si>
  <si>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</si>
  <si>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</si>
  <si>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</si>
  <si>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</si>
  <si>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</si>
  <si>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</si>
  <si>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</si>
  <si>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</si>
  <si>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</si>
  <si>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</si>
  <si>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</si>
  <si>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</si>
  <si>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</si>
  <si>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</si>
  <si>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</si>
  <si>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</si>
  <si>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</si>
  <si>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</si>
  <si>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</si>
  <si>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</si>
  <si>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</si>
  <si>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</si>
  <si>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</si>
  <si>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</si>
  <si>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</si>
  <si>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</si>
  <si>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</si>
  <si>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</si>
  <si>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</si>
  <si>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</si>
  <si>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</si>
  <si>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</si>
  <si>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</si>
  <si>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</si>
  <si>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</si>
  <si>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</si>
  <si>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</si>
  <si>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</si>
  <si>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</si>
  <si>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</si>
  <si>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</si>
  <si>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</si>
  <si>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</si>
  <si>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</si>
  <si>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</si>
  <si>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</si>
  <si>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</si>
  <si>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</si>
  <si>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</si>
  <si>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</si>
  <si>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</si>
  <si>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</si>
  <si>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</si>
  <si>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</si>
  <si>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</si>
  <si>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</si>
  <si>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</si>
  <si>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</si>
  <si>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</si>
  <si>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</si>
  <si>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</si>
  <si>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</si>
  <si>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</si>
  <si>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</si>
  <si>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</si>
  <si>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</si>
  <si>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</si>
  <si>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</si>
  <si>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</si>
  <si>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</si>
  <si>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</si>
  <si>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</si>
  <si>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</si>
  <si>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</si>
  <si>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</si>
  <si>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</si>
  <si>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</si>
  <si>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</si>
  <si>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</si>
  <si>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</si>
  <si>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</si>
  <si>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</si>
  <si>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</si>
  <si>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</si>
  <si>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</si>
  <si>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</si>
  <si>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</si>
  <si>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</si>
  <si>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</si>
  <si>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</si>
  <si>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</si>
  <si>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</si>
  <si>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</si>
  <si>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</si>
  <si>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</si>
  <si>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</si>
  <si>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</si>
  <si>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</si>
  <si>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</si>
  <si>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</si>
  <si>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</si>
  <si>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</si>
  <si>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</si>
  <si>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</si>
  <si>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</si>
  <si>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</si>
  <si>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</si>
  <si>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</si>
  <si>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</si>
  <si>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</si>
  <si>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</si>
  <si>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</si>
  <si>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</si>
  <si>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</si>
  <si>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</si>
  <si>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</si>
  <si>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</si>
  <si>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</si>
  <si>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</si>
  <si>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</si>
  <si>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</si>
  <si>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</si>
  <si>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</si>
  <si>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</si>
  <si>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</si>
  <si>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</si>
  <si>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</si>
  <si>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</si>
  <si>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</si>
  <si>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</si>
  <si>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</si>
  <si>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</si>
  <si>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</si>
  <si>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</si>
  <si>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</si>
  <si>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</si>
  <si>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</si>
  <si>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</si>
  <si>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</si>
  <si>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</si>
  <si>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</si>
  <si>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</si>
  <si>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</si>
  <si>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</si>
  <si>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</si>
  <si>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</si>
  <si>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</si>
  <si>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</si>
  <si>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</si>
  <si>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</si>
  <si>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</si>
  <si>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</si>
  <si>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</si>
  <si>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</si>
  <si>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</si>
  <si>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</si>
  <si>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</si>
  <si>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</si>
  <si>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</si>
  <si>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</si>
  <si>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</si>
  <si>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</si>
  <si>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</si>
  <si>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</si>
  <si>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</si>
  <si>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</si>
  <si>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</si>
  <si>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</si>
  <si>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</si>
  <si>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</si>
  <si>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</si>
  <si>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</si>
  <si>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</si>
  <si>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</si>
  <si>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</si>
  <si>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</si>
  <si>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</si>
  <si>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</si>
  <si>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</si>
  <si>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</si>
  <si>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</si>
  <si>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</si>
  <si>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</si>
  <si>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</si>
  <si>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</si>
  <si>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</si>
  <si>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</si>
  <si>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</si>
  <si>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</si>
  <si>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</si>
  <si>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</si>
  <si>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</si>
  <si>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</si>
  <si>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</si>
  <si>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</si>
  <si>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</si>
  <si>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</si>
  <si>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</si>
  <si>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</si>
  <si>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</si>
  <si>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</si>
  <si>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</si>
  <si>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</si>
  <si>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</si>
  <si>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</si>
  <si>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</si>
  <si>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</si>
  <si>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</si>
  <si>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</si>
  <si>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</si>
  <si>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</si>
  <si>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</si>
  <si>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</si>
  <si>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</si>
  <si>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</si>
  <si>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</si>
  <si>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</si>
  <si>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</si>
  <si>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</si>
  <si>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</si>
  <si>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</si>
  <si>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</si>
  <si>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</si>
  <si>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</si>
  <si>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</si>
  <si>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</si>
  <si>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</si>
  <si>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</si>
  <si>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</si>
  <si>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</si>
  <si>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</si>
  <si>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</si>
  <si>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</si>
  <si>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</si>
  <si>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</si>
  <si>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</si>
  <si>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</si>
  <si>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</si>
  <si>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</si>
  <si>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</si>
  <si>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</si>
  <si>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</si>
  <si>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</si>
  <si>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</si>
  <si>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</si>
  <si>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</si>
  <si>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</si>
  <si>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</si>
  <si>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</si>
  <si>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</si>
  <si>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</si>
  <si>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</si>
  <si>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</si>
  <si>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</si>
  <si>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</si>
  <si>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</si>
  <si>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</si>
  <si>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</si>
  <si>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</si>
  <si>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</si>
  <si>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</si>
  <si>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</si>
  <si>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</si>
  <si>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</si>
  <si>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</si>
  <si>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</si>
  <si>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</si>
  <si>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</si>
  <si>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</si>
  <si>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</si>
  <si>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</si>
  <si>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</si>
  <si>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</si>
  <si>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</si>
  <si>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</si>
  <si>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</si>
  <si>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</si>
  <si>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</si>
  <si>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</si>
  <si>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</si>
  <si>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</si>
  <si>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</si>
  <si>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</si>
  <si>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</si>
  <si>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</si>
  <si>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</si>
  <si>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</si>
  <si>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</si>
  <si>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</si>
  <si>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</si>
  <si>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</si>
  <si>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</si>
  <si>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</si>
  <si>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</si>
  <si>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</si>
  <si>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</si>
  <si>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</si>
  <si>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</si>
  <si>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</si>
  <si>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</si>
  <si>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</si>
  <si>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</si>
  <si>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</si>
  <si>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</si>
  <si>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</si>
  <si>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</si>
  <si>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</si>
  <si>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</si>
  <si>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</si>
  <si>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</si>
  <si>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</si>
  <si>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</si>
  <si>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</si>
  <si>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</si>
  <si>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</si>
  <si>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</si>
  <si>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</si>
  <si>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</si>
  <si>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</si>
  <si>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</si>
  <si>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</si>
  <si>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</si>
  <si>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</si>
  <si>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</si>
  <si>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</si>
  <si>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</si>
  <si>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</si>
  <si>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</si>
  <si>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</si>
  <si>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</si>
  <si>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</si>
  <si>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</si>
  <si>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</si>
  <si>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</si>
  <si>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</si>
  <si>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</si>
  <si>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</si>
  <si>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</si>
  <si>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</si>
  <si>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</si>
  <si>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</si>
  <si>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</si>
  <si>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</si>
  <si>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</si>
  <si>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</si>
  <si>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</si>
  <si>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</si>
  <si>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</si>
  <si>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</si>
  <si>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</si>
  <si>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</si>
  <si>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</si>
  <si>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</si>
  <si>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</si>
  <si>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</si>
  <si>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</si>
  <si>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</si>
  <si>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</si>
  <si>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</si>
  <si>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</si>
  <si>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</si>
  <si>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</si>
  <si>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</si>
  <si>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</si>
  <si>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</si>
  <si>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</si>
  <si>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</si>
  <si>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</si>
  <si>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</si>
  <si>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</si>
  <si>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</si>
  <si>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</si>
  <si>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</si>
  <si>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</si>
  <si>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</si>
  <si>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</si>
  <si>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</si>
  <si>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</si>
  <si>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</si>
  <si>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</si>
  <si>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</si>
  <si>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</si>
  <si>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</si>
  <si>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</si>
  <si>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</si>
  <si>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</si>
  <si>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</si>
  <si>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</si>
  <si>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</si>
  <si>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</si>
  <si>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</si>
  <si>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</si>
  <si>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</si>
  <si>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</si>
  <si>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</si>
  <si>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</si>
  <si>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</si>
  <si>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</si>
  <si>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</si>
  <si>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</si>
  <si>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</si>
  <si>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</si>
  <si>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</si>
  <si>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</si>
  <si>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</si>
  <si>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</si>
  <si>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</si>
  <si>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</si>
  <si>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</si>
  <si>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</si>
  <si>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</si>
  <si>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</si>
  <si>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</si>
  <si>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</si>
  <si>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</si>
  <si>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</si>
  <si>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</si>
  <si>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</si>
  <si>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</si>
  <si>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</si>
  <si>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</si>
  <si>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</si>
  <si>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</si>
  <si>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</si>
  <si>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</si>
  <si>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</si>
  <si>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</si>
  <si>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</si>
  <si>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</si>
  <si>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</si>
  <si>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</si>
  <si>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</si>
  <si>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</si>
  <si>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</si>
  <si>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</si>
  <si>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</si>
  <si>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</si>
  <si>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</si>
  <si>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</si>
  <si>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</si>
  <si>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</si>
  <si>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</si>
  <si>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</si>
  <si>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</si>
  <si>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</si>
  <si>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</si>
  <si>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</si>
  <si>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</si>
  <si>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</si>
  <si>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</si>
  <si>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</si>
  <si>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</si>
  <si>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</si>
  <si>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</si>
  <si>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</si>
  <si>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</si>
  <si>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</si>
  <si>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</si>
  <si>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</si>
  <si>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</si>
  <si>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</si>
  <si>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</si>
  <si>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</si>
  <si>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</si>
  <si>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</si>
  <si>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</si>
  <si>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</si>
  <si>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</si>
  <si>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</si>
  <si>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</si>
  <si>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</si>
  <si>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</si>
  <si>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</si>
  <si>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</si>
  <si>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</si>
  <si>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</si>
  <si>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</si>
  <si>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</si>
  <si>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</si>
  <si>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</si>
  <si>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</si>
  <si>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</si>
  <si>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</si>
  <si>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</si>
  <si>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</si>
  <si>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</si>
  <si>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</si>
  <si>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</si>
  <si>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</si>
  <si>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</si>
  <si>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</si>
  <si>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</si>
  <si>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</si>
  <si>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</si>
  <si>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</si>
  <si>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</si>
  <si>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</si>
  <si>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</si>
  <si>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</si>
  <si>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</si>
  <si>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</si>
  <si>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</si>
  <si>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</si>
  <si>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</si>
  <si>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</si>
  <si>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</si>
  <si>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</si>
  <si>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</si>
  <si>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</si>
  <si>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</si>
  <si>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</si>
  <si>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</si>
  <si>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</si>
  <si>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</si>
  <si>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</si>
  <si>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</si>
  <si>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</si>
  <si>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</si>
  <si>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</si>
  <si>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</si>
  <si>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</si>
  <si>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</si>
  <si>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</si>
  <si>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</si>
  <si>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</si>
  <si>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</si>
  <si>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</si>
  <si>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</si>
  <si>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</si>
  <si>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</si>
  <si>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</si>
  <si>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</si>
  <si>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</si>
  <si>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</si>
  <si>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</si>
  <si>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</si>
  <si>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</si>
  <si>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</si>
  <si>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</si>
  <si>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</si>
  <si>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</si>
  <si>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</si>
  <si>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</si>
  <si>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</si>
  <si>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</si>
  <si>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</si>
  <si>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</si>
  <si>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</si>
  <si>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</si>
  <si>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</si>
  <si>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</si>
  <si>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</si>
  <si>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</si>
  <si>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</si>
  <si>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</si>
  <si>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</si>
  <si>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</si>
  <si>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</si>
  <si>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</si>
  <si>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</si>
  <si>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</si>
  <si>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</si>
  <si>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</si>
  <si>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</si>
  <si>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</si>
  <si>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</si>
  <si>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</si>
  <si>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</si>
  <si>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</si>
  <si>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</si>
  <si>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</si>
  <si>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</si>
  <si>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</si>
  <si>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</si>
  <si>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</si>
  <si>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</si>
  <si>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</si>
  <si>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</si>
  <si>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</si>
  <si>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</si>
  <si>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</si>
  <si>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</si>
  <si>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</si>
  <si>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</si>
  <si>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</si>
  <si>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</si>
  <si>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</si>
  <si>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</si>
  <si>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</si>
  <si>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</si>
  <si>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</si>
  <si>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</si>
  <si>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</si>
  <si>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</si>
  <si>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</si>
  <si>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</si>
  <si>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</si>
  <si>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</si>
  <si>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</si>
  <si>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</si>
  <si>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</si>
  <si>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</si>
  <si>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</si>
  <si>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</si>
  <si>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</si>
  <si>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</si>
  <si>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</si>
  <si>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</si>
  <si>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</si>
  <si>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</si>
  <si>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</si>
  <si>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</si>
  <si>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</si>
  <si>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</si>
  <si>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</si>
  <si>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</si>
  <si>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</si>
  <si>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</si>
  <si>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</si>
  <si>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</si>
  <si>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</si>
  <si>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</si>
  <si>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</si>
  <si>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</si>
  <si>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</si>
  <si>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</si>
  <si>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</si>
  <si>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</si>
  <si>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</si>
  <si>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</si>
  <si>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</si>
  <si>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</si>
  <si>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</si>
  <si>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</si>
  <si>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</si>
  <si>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</si>
  <si>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</si>
  <si>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</si>
  <si>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</si>
  <si>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</si>
  <si>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</si>
  <si>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</si>
  <si>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</si>
  <si>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</si>
  <si>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</si>
  <si>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</si>
  <si>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</si>
  <si>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</si>
  <si>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</si>
  <si>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</si>
  <si>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</si>
  <si>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</si>
  <si>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</si>
  <si>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</si>
  <si>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</si>
  <si>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</si>
  <si>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</si>
  <si>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</si>
  <si>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</si>
  <si>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</si>
  <si>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</si>
  <si>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</si>
  <si>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</si>
  <si>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</si>
  <si>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</si>
  <si>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</si>
  <si>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</si>
  <si>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</si>
  <si>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</si>
  <si>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</si>
  <si>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</si>
  <si>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</si>
  <si>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</si>
  <si>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</si>
  <si>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</si>
  <si>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</si>
  <si>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</si>
  <si>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</si>
  <si>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</si>
  <si>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</si>
  <si>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</si>
  <si>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</si>
  <si>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</si>
  <si>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</si>
  <si>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</si>
  <si>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</si>
  <si>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</si>
  <si>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</si>
  <si>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</si>
  <si>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</si>
  <si>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</si>
  <si>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</si>
  <si>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</si>
  <si>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</si>
  <si>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</si>
  <si>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</si>
  <si>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</si>
  <si>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</si>
  <si>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</si>
  <si>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</si>
  <si>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</si>
  <si>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</si>
  <si>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</si>
  <si>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</si>
  <si>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</si>
  <si>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</si>
  <si>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</si>
  <si>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</si>
  <si>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</si>
  <si>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</si>
  <si>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</si>
  <si>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</si>
  <si>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</si>
  <si>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</si>
  <si>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</si>
  <si>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</si>
  <si>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</si>
  <si>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</si>
  <si>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</si>
  <si>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</si>
  <si>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</si>
  <si>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</si>
  <si>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</si>
  <si>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</si>
  <si>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</si>
  <si>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</si>
  <si>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</si>
  <si>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</si>
  <si>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</si>
  <si>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</si>
  <si>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</si>
  <si>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</si>
  <si>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</si>
  <si>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</si>
  <si>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</si>
  <si>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</si>
  <si>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</si>
  <si>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</si>
  <si>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</si>
  <si>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</si>
  <si>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</si>
  <si>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</si>
  <si>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</si>
  <si>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</si>
  <si>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</si>
  <si>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</si>
  <si>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</si>
  <si>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</si>
  <si>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</si>
  <si>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</si>
  <si>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</si>
  <si>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</si>
  <si>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</si>
  <si>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</si>
  <si>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</si>
  <si>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</si>
  <si>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</si>
  <si>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</si>
  <si>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</si>
  <si>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</si>
  <si>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</si>
  <si>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</si>
  <si>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</si>
  <si>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</si>
  <si>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</si>
  <si>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</si>
  <si>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</si>
  <si>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</si>
  <si>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</si>
  <si>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</si>
  <si>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</si>
  <si>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</si>
  <si>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</si>
  <si>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</si>
  <si>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</si>
  <si>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</si>
  <si>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</si>
  <si>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</si>
  <si>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</si>
  <si>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</si>
  <si>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</si>
  <si>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</si>
  <si>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</si>
  <si>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</si>
  <si>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</si>
  <si>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</si>
  <si>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</si>
  <si>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</si>
  <si>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</si>
  <si>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</si>
  <si>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</si>
  <si>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</si>
  <si>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</si>
  <si>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</si>
  <si>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</si>
  <si>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</si>
  <si>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</si>
  <si>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</si>
  <si>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</si>
  <si>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</si>
  <si>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</si>
  <si>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</si>
  <si>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</si>
  <si>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</si>
  <si>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</si>
  <si>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</si>
  <si>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</si>
  <si>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</si>
  <si>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</si>
  <si>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</si>
  <si>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</si>
  <si>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</si>
  <si>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</si>
  <si>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</si>
  <si>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</si>
  <si>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</si>
  <si>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</si>
  <si>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</si>
  <si>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</si>
  <si>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</si>
  <si>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</si>
  <si>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</si>
  <si>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</si>
  <si>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</si>
  <si>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</si>
  <si>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</si>
  <si>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</si>
  <si>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</si>
  <si>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</si>
  <si>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</si>
  <si>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</si>
  <si>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</si>
  <si>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</si>
  <si>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</si>
  <si>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</si>
  <si>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</si>
  <si>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</si>
  <si>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</si>
  <si>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</si>
  <si>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</si>
  <si>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</si>
  <si>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</si>
  <si>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</si>
  <si>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</si>
  <si>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</si>
  <si>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</si>
  <si>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</si>
  <si>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</si>
  <si>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</si>
  <si>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</si>
  <si>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</si>
  <si>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</si>
  <si>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</si>
  <si>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</si>
  <si>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</si>
  <si>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</si>
  <si>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</si>
  <si>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</si>
  <si>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</si>
  <si>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</si>
  <si>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</si>
  <si>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</si>
  <si>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</si>
  <si>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</si>
  <si>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</si>
  <si>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</si>
  <si>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</si>
  <si>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</si>
  <si>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</si>
  <si>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</si>
  <si>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</si>
  <si>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</si>
  <si>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</si>
  <si>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</si>
  <si>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</si>
  <si>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</si>
  <si>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</si>
  <si>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</si>
  <si>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</si>
  <si>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</si>
  <si>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</si>
  <si>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</si>
  <si>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</si>
  <si>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</si>
  <si>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</si>
  <si>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</si>
  <si>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</si>
  <si>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</si>
  <si>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</si>
  <si>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</si>
  <si>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</si>
  <si>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</si>
  <si>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</si>
  <si>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</si>
  <si>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</si>
  <si>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</si>
  <si>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</si>
  <si>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</si>
  <si>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</si>
  <si>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</si>
  <si>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</si>
  <si>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</si>
  <si>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</si>
  <si>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</si>
  <si>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</si>
  <si>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</si>
  <si>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</si>
  <si>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</si>
  <si>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</si>
  <si>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</si>
  <si>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</si>
  <si>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</si>
  <si>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</si>
  <si>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</si>
  <si>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</si>
  <si>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</si>
  <si>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</si>
  <si>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</si>
  <si>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</si>
  <si>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</si>
  <si>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</si>
  <si>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</si>
  <si>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</si>
  <si>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</si>
  <si>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</si>
  <si>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</si>
  <si>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</si>
  <si>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</si>
  <si>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</si>
  <si>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</si>
  <si>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</si>
  <si>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</si>
  <si>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</si>
  <si>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</si>
  <si>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</si>
  <si>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</si>
  <si>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</si>
  <si>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</si>
  <si>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</si>
  <si>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</si>
  <si>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</si>
  <si>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</si>
  <si>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</si>
  <si>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</si>
  <si>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</si>
  <si>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</si>
  <si>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</si>
  <si>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</si>
  <si>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</si>
  <si>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</si>
  <si>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</si>
  <si>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</si>
  <si>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</si>
  <si>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</si>
  <si>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</si>
  <si>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</si>
  <si>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</si>
  <si>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</si>
  <si>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</si>
  <si>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</si>
  <si>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</si>
  <si>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</si>
  <si>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</si>
  <si>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</si>
  <si>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</si>
  <si>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</si>
  <si>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</si>
  <si>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</si>
  <si>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</si>
  <si>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</si>
  <si>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</si>
  <si>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</si>
  <si>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</si>
  <si>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</si>
  <si>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</si>
  <si>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</si>
  <si>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</si>
  <si>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</si>
  <si>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</si>
  <si>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</si>
  <si>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</si>
  <si>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</si>
  <si>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</si>
  <si>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</si>
  <si>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</si>
  <si>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</si>
  <si>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</si>
  <si>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</si>
  <si>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</si>
  <si>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</si>
  <si>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</si>
  <si>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</si>
  <si>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</si>
  <si>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</si>
  <si>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</si>
  <si>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</si>
  <si>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</si>
  <si>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</si>
  <si>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</si>
  <si>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</si>
  <si>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</si>
  <si>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</si>
  <si>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</si>
  <si>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</si>
  <si>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</si>
  <si>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</si>
  <si>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</si>
  <si>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</si>
  <si>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</si>
  <si>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</si>
  <si>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</si>
  <si>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</si>
  <si>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</si>
  <si>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</si>
  <si>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</si>
  <si>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</si>
  <si>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</si>
  <si>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</si>
  <si>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</si>
  <si>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</si>
  <si>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</si>
  <si>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</si>
  <si>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</si>
  <si>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</si>
  <si>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</si>
  <si>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</si>
  <si>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</si>
  <si>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</si>
  <si>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</si>
  <si>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</si>
  <si>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</si>
  <si>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</si>
  <si>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</si>
  <si>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</si>
  <si>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</si>
  <si>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</si>
  <si>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</si>
  <si>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</si>
  <si>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</si>
  <si>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</si>
  <si>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</si>
  <si>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</si>
  <si>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</si>
  <si>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</si>
  <si>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</si>
  <si>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</si>
  <si>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</si>
  <si>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</si>
  <si>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</si>
  <si>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</si>
  <si>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</si>
  <si>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</si>
  <si>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</si>
  <si>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</si>
  <si>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</si>
  <si>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</si>
  <si>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</si>
  <si>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</si>
  <si>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</si>
  <si>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</si>
  <si>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</si>
  <si>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</si>
  <si>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</si>
  <si>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</si>
  <si>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</si>
  <si>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</si>
  <si>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</si>
  <si>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</si>
  <si>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</si>
  <si>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</si>
  <si>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</si>
  <si>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</si>
  <si>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</si>
  <si>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</si>
  <si>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</si>
  <si>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</si>
  <si>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</si>
  <si>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</si>
  <si>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</si>
  <si>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</si>
  <si>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</si>
  <si>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</si>
  <si>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</si>
  <si>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</si>
  <si>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</si>
  <si>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</si>
  <si>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</si>
  <si>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</si>
  <si>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</si>
  <si>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</si>
  <si>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</si>
  <si>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</si>
  <si>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</si>
  <si>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</si>
  <si>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</si>
  <si>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</si>
  <si>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</si>
  <si>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</si>
  <si>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</si>
  <si>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</si>
  <si>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</si>
  <si>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</si>
  <si>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</si>
  <si>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</si>
  <si>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</si>
  <si>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</si>
  <si>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</si>
  <si>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</si>
  <si>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</si>
  <si>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</si>
  <si>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</si>
  <si>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</si>
  <si>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</si>
  <si>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</si>
  <si>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</si>
  <si>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</si>
  <si>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</si>
  <si>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</si>
  <si>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</si>
  <si>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</si>
  <si>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</si>
  <si>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</si>
  <si>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</si>
  <si>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</si>
  <si>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</si>
  <si>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</si>
  <si>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</si>
  <si>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</si>
  <si>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</si>
  <si>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</si>
  <si>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</si>
  <si>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</si>
  <si>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</si>
  <si>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</si>
  <si>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</si>
  <si>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</si>
  <si>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</si>
  <si>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</si>
  <si>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</si>
  <si>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</si>
  <si>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</si>
  <si>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</si>
  <si>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</si>
  <si>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</si>
  <si>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</si>
  <si>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</si>
  <si>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</si>
  <si>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</si>
  <si>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</si>
  <si>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</si>
  <si>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</si>
  <si>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</si>
  <si>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</si>
  <si>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</si>
  <si>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</si>
  <si>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</si>
  <si>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</si>
  <si>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</si>
  <si>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</si>
  <si>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</si>
  <si>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</si>
  <si>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</si>
  <si>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</si>
  <si>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</si>
  <si>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</si>
  <si>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</si>
  <si>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</si>
  <si>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</si>
  <si>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</si>
  <si>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</si>
  <si>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</si>
  <si>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</si>
  <si>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</si>
  <si>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</si>
  <si>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</si>
  <si>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</si>
  <si>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</si>
  <si>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</si>
  <si>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</si>
  <si>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</si>
  <si>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</si>
  <si>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</si>
  <si>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</si>
  <si>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</si>
  <si>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</si>
  <si>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</si>
  <si>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</si>
  <si>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</si>
  <si>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</si>
  <si>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</si>
  <si>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</si>
  <si>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</si>
  <si>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</si>
  <si>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</si>
  <si>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</si>
  <si>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</si>
  <si>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</si>
  <si>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</si>
  <si>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</si>
  <si>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</si>
  <si>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</si>
  <si>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</si>
  <si>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</si>
  <si>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</si>
  <si>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</si>
  <si>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</si>
  <si>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</si>
  <si>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</si>
  <si>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</si>
  <si>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</si>
  <si>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</si>
  <si>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</si>
  <si>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</si>
  <si>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</si>
  <si>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</si>
  <si>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</si>
  <si>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</si>
  <si>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</si>
  <si>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</si>
  <si>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</si>
  <si>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</si>
  <si>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</si>
  <si>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</si>
  <si>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</si>
  <si>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</si>
  <si>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</si>
  <si>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</si>
  <si>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</si>
  <si>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</si>
  <si>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</si>
  <si>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</si>
  <si>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</si>
  <si>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</si>
  <si>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</si>
  <si>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</si>
  <si>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</si>
  <si>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</si>
  <si>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</si>
  <si>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</si>
  <si>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</si>
  <si>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</si>
  <si>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</si>
  <si>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</si>
  <si>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</si>
  <si>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</si>
  <si>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</si>
  <si>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</si>
  <si>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</si>
  <si>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</si>
  <si>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</si>
  <si>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</si>
  <si>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</si>
  <si>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</si>
  <si>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</si>
  <si>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</si>
  <si>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</si>
  <si>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</si>
  <si>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</si>
  <si>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</si>
  <si>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</si>
  <si>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</si>
  <si>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</si>
  <si>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</si>
  <si>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</si>
  <si>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</si>
  <si>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</si>
  <si>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</si>
  <si>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</si>
  <si>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</si>
  <si>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</si>
  <si>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</si>
  <si>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</si>
  <si>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</si>
  <si>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</si>
  <si>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</si>
  <si>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</si>
  <si>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</si>
  <si>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</si>
  <si>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</si>
  <si>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</si>
  <si>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</si>
  <si>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</si>
  <si>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</si>
  <si>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</si>
  <si>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</si>
  <si>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</si>
  <si>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</si>
  <si>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</si>
  <si>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</si>
  <si>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</si>
  <si>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</si>
  <si>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</si>
  <si>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</si>
  <si>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</si>
  <si>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</si>
  <si>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</si>
  <si>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</si>
  <si>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</si>
  <si>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</si>
  <si>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</si>
  <si>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</si>
  <si>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</si>
  <si>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</si>
  <si>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</si>
  <si>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</si>
  <si>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</si>
  <si>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</si>
  <si>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</si>
  <si>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</si>
  <si>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</si>
  <si>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</si>
  <si>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</si>
  <si>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</si>
  <si>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</si>
  <si>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</si>
  <si>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</si>
  <si>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</si>
  <si>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</si>
  <si>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</si>
  <si>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</si>
  <si>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</si>
  <si>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</si>
  <si>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</si>
  <si>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</si>
  <si>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</si>
  <si>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</si>
  <si>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</si>
  <si>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</si>
  <si>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</si>
  <si>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</si>
  <si>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</si>
  <si>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</si>
  <si>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</si>
  <si>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</si>
  <si>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</si>
  <si>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</si>
  <si>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</si>
  <si>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</si>
  <si>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</si>
  <si>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</si>
  <si>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</si>
  <si>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</si>
  <si>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</si>
  <si>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</si>
  <si>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</si>
  <si>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</si>
  <si>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</si>
  <si>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</si>
  <si>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</si>
  <si>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</si>
  <si>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</si>
  <si>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</si>
  <si>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</si>
  <si>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</si>
  <si>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</si>
  <si>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</si>
  <si>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</si>
  <si>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</si>
  <si>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</si>
  <si>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</si>
  <si>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</si>
  <si>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</si>
  <si>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</si>
  <si>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</si>
  <si>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</si>
  <si>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</si>
  <si>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</si>
  <si>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</si>
  <si>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</si>
  <si>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</si>
  <si>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</si>
  <si>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</si>
  <si>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</si>
  <si>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</si>
  <si>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</si>
  <si>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</si>
  <si>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</si>
  <si>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</si>
  <si>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</si>
  <si>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</si>
  <si>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</si>
  <si>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</si>
  <si>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</si>
  <si>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</si>
  <si>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</si>
  <si>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</si>
  <si>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</si>
  <si>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</si>
  <si>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</si>
  <si>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</si>
  <si>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</si>
  <si>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</si>
  <si>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</si>
  <si>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</si>
  <si>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</si>
  <si>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</si>
  <si>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</si>
  <si>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</si>
  <si>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</si>
  <si>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</si>
  <si>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</si>
  <si>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</si>
  <si>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</si>
  <si>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</si>
  <si>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</si>
  <si>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</si>
  <si>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</si>
  <si>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</si>
  <si>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</si>
  <si>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</si>
  <si>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</si>
  <si>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</si>
  <si>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</si>
  <si>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</si>
  <si>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</si>
  <si>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</si>
  <si>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</si>
  <si>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</si>
  <si>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</si>
  <si>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</si>
  <si>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</si>
  <si>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</si>
  <si>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</si>
  <si>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</si>
  <si>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</si>
  <si>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</si>
  <si>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</si>
  <si>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</si>
  <si>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</si>
  <si>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</si>
  <si>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</si>
  <si>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</si>
  <si>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</si>
  <si>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</si>
  <si>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</si>
  <si>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</si>
  <si>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</si>
  <si>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</si>
  <si>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</si>
  <si>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</si>
  <si>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</si>
  <si>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</si>
  <si>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</si>
  <si>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</si>
  <si>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</si>
  <si>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</si>
  <si>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</si>
  <si>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</si>
  <si>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</si>
  <si>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</si>
  <si>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</si>
  <si>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</si>
  <si>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</si>
  <si>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</si>
  <si>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</si>
  <si>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</si>
  <si>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</si>
  <si>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</si>
  <si>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</si>
  <si>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</si>
  <si>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</si>
  <si>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</si>
  <si>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</si>
  <si>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</si>
  <si>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</si>
  <si>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</si>
  <si>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</si>
  <si>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</si>
  <si>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</si>
  <si>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</si>
  <si>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</si>
  <si>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</si>
  <si>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</si>
  <si>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</si>
  <si>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</si>
  <si>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</si>
  <si>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</si>
  <si>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</si>
  <si>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</si>
  <si>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</si>
  <si>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</si>
  <si>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</si>
  <si>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</si>
  <si>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</si>
  <si>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</si>
  <si>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</si>
  <si>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</si>
  <si>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</si>
  <si>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</si>
  <si>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</si>
  <si>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</si>
  <si>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</si>
  <si>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</si>
  <si>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</si>
  <si>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</si>
  <si>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</si>
  <si>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</si>
  <si>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</si>
  <si>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</si>
  <si>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</si>
  <si>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</si>
  <si>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</si>
  <si>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</si>
  <si>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</si>
  <si>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</si>
  <si>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</si>
  <si>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</si>
  <si>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</si>
  <si>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</si>
  <si>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</si>
  <si>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</si>
  <si>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</si>
  <si>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</si>
  <si>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</si>
  <si>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</si>
  <si>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</si>
  <si>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</si>
  <si>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</si>
  <si>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</si>
  <si>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</si>
  <si>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</si>
  <si>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</si>
  <si>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</si>
  <si>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</si>
  <si>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</si>
  <si>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</si>
  <si>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</si>
  <si>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</si>
  <si>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</si>
  <si>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</si>
  <si>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</si>
  <si>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</si>
  <si>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</si>
  <si>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</si>
  <si>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</si>
  <si>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</si>
  <si>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</si>
  <si>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</si>
  <si>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</si>
  <si>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</si>
  <si>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</si>
  <si>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</si>
  <si>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</si>
  <si>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</si>
  <si>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</si>
  <si>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</si>
  <si>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</si>
  <si>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</si>
  <si>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</si>
  <si>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</si>
  <si>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</si>
  <si>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</si>
  <si>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</si>
  <si>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</si>
  <si>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</si>
  <si>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</si>
  <si>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</si>
  <si>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</si>
  <si>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</si>
  <si>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</si>
  <si>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</si>
  <si>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</si>
  <si>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</si>
  <si>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</si>
  <si>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</si>
  <si>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</si>
  <si>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</si>
  <si>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</si>
  <si>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</si>
  <si>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</si>
  <si>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</si>
  <si>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</si>
  <si>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</si>
  <si>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</si>
  <si>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</si>
  <si>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</si>
  <si>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</si>
  <si>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</si>
  <si>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</si>
  <si>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</si>
  <si>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</si>
  <si>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</si>
  <si>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</si>
  <si>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</si>
  <si>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</si>
  <si>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</si>
  <si>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</si>
  <si>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</si>
  <si>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</si>
  <si>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</si>
  <si>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</si>
  <si>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</si>
  <si>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</si>
  <si>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</si>
  <si>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</si>
  <si>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</si>
  <si>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</si>
  <si>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</si>
  <si>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</si>
  <si>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</si>
  <si>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</si>
  <si>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</si>
  <si>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</si>
  <si>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</si>
  <si>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</si>
  <si>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</si>
  <si>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</si>
  <si>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</si>
  <si>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</si>
  <si>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</si>
  <si>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</si>
  <si>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</si>
  <si>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</si>
  <si>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</si>
  <si>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</si>
  <si>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</si>
  <si>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</si>
  <si>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</si>
  <si>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</si>
  <si>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</si>
  <si>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</si>
  <si>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</si>
  <si>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</si>
  <si>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</si>
  <si>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</si>
  <si>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</si>
  <si>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</si>
  <si>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</si>
  <si>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</si>
  <si>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</si>
  <si>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</si>
  <si>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</si>
  <si>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</si>
  <si>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</si>
  <si>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</si>
  <si>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</si>
  <si>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</si>
  <si>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</si>
  <si>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</si>
  <si>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</si>
  <si>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</si>
  <si>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</si>
  <si>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</si>
  <si>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</si>
  <si>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</si>
  <si>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</si>
  <si>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</si>
  <si>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</si>
  <si>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</si>
  <si>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</si>
  <si>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</si>
  <si>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</si>
  <si>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</si>
  <si>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</si>
  <si>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</si>
  <si>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</si>
  <si>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</si>
  <si>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</si>
  <si>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</si>
  <si>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</si>
  <si>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</si>
  <si>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</si>
  <si>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</si>
  <si>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</si>
  <si>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</si>
  <si>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</si>
  <si>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</si>
  <si>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</si>
  <si>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</si>
  <si>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</si>
  <si>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</si>
  <si>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</si>
  <si>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</si>
  <si>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</si>
  <si>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</si>
  <si>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</si>
  <si>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</si>
  <si>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</si>
  <si>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</si>
  <si>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</si>
  <si>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</si>
  <si>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</si>
  <si>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</si>
  <si>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</si>
  <si>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</si>
  <si>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</si>
  <si>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</si>
  <si>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</si>
  <si>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</si>
  <si>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</si>
  <si>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</si>
  <si>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</si>
  <si>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</si>
  <si>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</si>
  <si>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</si>
  <si>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</si>
  <si>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</si>
  <si>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</si>
  <si>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</si>
  <si>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</si>
  <si>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</si>
  <si>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</si>
  <si>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</si>
  <si>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</si>
  <si>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</si>
  <si>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</si>
  <si>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</si>
  <si>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</si>
  <si>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</si>
  <si>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</si>
  <si>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</si>
  <si>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</si>
  <si>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</si>
  <si>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</si>
  <si>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</si>
  <si>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</si>
  <si>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</si>
  <si>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</si>
  <si>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</si>
  <si>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</si>
  <si>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</si>
  <si>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</si>
  <si>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</si>
  <si>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</si>
  <si>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</si>
  <si>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</si>
  <si>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</si>
  <si>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</si>
  <si>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</si>
  <si>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</si>
  <si>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</si>
  <si>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</si>
  <si>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</si>
  <si>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</si>
  <si>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</si>
  <si>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</si>
  <si>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</si>
  <si>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</si>
  <si>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</si>
  <si>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</si>
  <si>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</si>
  <si>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</si>
  <si>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</si>
  <si>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</si>
  <si>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</si>
  <si>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</si>
  <si>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</si>
  <si>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</si>
  <si>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</si>
  <si>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</si>
  <si>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</si>
  <si>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</si>
  <si>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</si>
  <si>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</si>
  <si>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</si>
  <si>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</si>
  <si>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</si>
  <si>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</si>
  <si>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</si>
  <si>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</si>
  <si>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</si>
  <si>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</si>
  <si>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</si>
  <si>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</si>
  <si>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</si>
  <si>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</si>
  <si>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</si>
  <si>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</si>
  <si>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</si>
  <si>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</si>
  <si>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</si>
  <si>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</si>
  <si>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</si>
  <si>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</si>
  <si>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</si>
  <si>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</si>
  <si>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</si>
  <si>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</si>
  <si>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</si>
  <si>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</si>
  <si>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</si>
  <si>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</si>
  <si>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</si>
  <si>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</si>
  <si>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</si>
  <si>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</si>
  <si>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</si>
  <si>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</si>
  <si>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</si>
  <si>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</si>
  <si>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</si>
  <si>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</si>
  <si>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</si>
  <si>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</si>
  <si>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</si>
  <si>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</si>
  <si>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</si>
  <si>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</si>
  <si>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</si>
  <si>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</si>
  <si>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</si>
  <si>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</si>
  <si>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</si>
  <si>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</si>
  <si>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</si>
  <si>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</si>
  <si>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</si>
  <si>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</si>
  <si>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</si>
  <si>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</si>
  <si>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</si>
  <si>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</si>
  <si>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</si>
  <si>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</si>
  <si>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</si>
  <si>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</si>
  <si>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</si>
  <si>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</si>
  <si>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</si>
  <si>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</si>
  <si>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</si>
  <si>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</si>
  <si>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</si>
  <si>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</si>
  <si>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</si>
  <si>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</si>
  <si>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</si>
  <si>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</si>
  <si>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</si>
  <si>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</si>
  <si>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</si>
  <si>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</si>
  <si>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</si>
  <si>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</si>
  <si>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</si>
  <si>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</si>
  <si>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</si>
  <si>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</si>
  <si>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</si>
  <si>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</si>
  <si>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</si>
  <si>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</si>
  <si>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</si>
  <si>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</si>
  <si>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</si>
  <si>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</si>
  <si>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</si>
  <si>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</si>
  <si>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</si>
  <si>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</si>
  <si>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</si>
  <si>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</si>
  <si>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</si>
  <si>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</si>
  <si>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</si>
  <si>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</si>
  <si>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</si>
  <si>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</si>
  <si>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</si>
  <si>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</si>
  <si>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</si>
  <si>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</si>
  <si>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</si>
  <si>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</si>
  <si>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</si>
  <si>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</si>
  <si>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</si>
  <si>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</si>
  <si>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</si>
  <si>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</si>
  <si>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</si>
  <si>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</si>
  <si>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</si>
  <si>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</si>
  <si>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</si>
  <si>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</si>
  <si>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</si>
  <si>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</si>
  <si>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</si>
  <si>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</si>
  <si>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</si>
  <si>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</si>
  <si>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</si>
  <si>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</si>
  <si>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</si>
  <si>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</si>
  <si>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</si>
  <si>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</si>
  <si>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</si>
  <si>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</si>
  <si>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</si>
  <si>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</si>
  <si>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</si>
  <si>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</si>
  <si>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</si>
  <si>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</si>
  <si>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</si>
  <si>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</si>
  <si>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</si>
  <si>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</si>
  <si>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</si>
  <si>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</si>
  <si>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</si>
  <si>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</si>
  <si>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</si>
  <si>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</si>
  <si>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</si>
  <si>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</si>
  <si>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</si>
  <si>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</si>
  <si>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</si>
  <si>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</si>
  <si>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</si>
  <si>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</si>
  <si>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</si>
  <si>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</si>
  <si>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</si>
  <si>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</si>
  <si>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</si>
  <si>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</si>
  <si>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</si>
  <si>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</si>
  <si>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</si>
  <si>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</si>
  <si>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</si>
  <si>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</si>
  <si>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</si>
  <si>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</si>
  <si>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</si>
  <si>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</si>
  <si>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</si>
  <si>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</si>
  <si>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</si>
  <si>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</si>
  <si>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</si>
  <si>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</si>
  <si>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</si>
  <si>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</si>
  <si>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</si>
  <si>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</si>
  <si>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</si>
  <si>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</si>
  <si>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</si>
  <si>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</si>
  <si>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</si>
  <si>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</si>
  <si>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</si>
  <si>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</si>
  <si>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</si>
  <si>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</si>
  <si>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</si>
  <si>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</si>
  <si>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</si>
  <si>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</si>
  <si>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</si>
  <si>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</si>
  <si>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</si>
  <si>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</si>
  <si>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</si>
  <si>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</si>
  <si>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</si>
  <si>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</si>
  <si>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</si>
  <si>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</si>
  <si>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</si>
  <si>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</si>
  <si>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</si>
  <si>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</si>
  <si>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</si>
  <si>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</si>
  <si>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</si>
  <si>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</si>
  <si>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</si>
  <si>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</si>
  <si>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</si>
  <si>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</si>
  <si>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</si>
  <si>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</si>
  <si>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</si>
  <si>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</si>
  <si>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</si>
  <si>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</si>
  <si>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</si>
  <si>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</si>
  <si>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</si>
  <si>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</si>
  <si>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</si>
  <si>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</si>
  <si>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</si>
  <si>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</si>
  <si>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</si>
  <si>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</si>
  <si>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</si>
  <si>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</si>
  <si>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</si>
  <si>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</si>
  <si>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</si>
  <si>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</si>
  <si>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</si>
  <si>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</si>
  <si>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</si>
  <si>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</si>
  <si>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</si>
  <si>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</si>
  <si>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</si>
  <si>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</si>
  <si>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</si>
  <si>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</si>
  <si>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</si>
  <si>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</si>
  <si>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</si>
  <si>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</si>
  <si>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</si>
  <si>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</si>
  <si>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</si>
  <si>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</si>
  <si>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</si>
  <si>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</si>
  <si>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</si>
  <si>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</si>
  <si>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</si>
  <si>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</si>
  <si>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</si>
  <si>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</si>
  <si>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</si>
  <si>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</si>
  <si>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</si>
  <si>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</si>
  <si>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</si>
  <si>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</si>
  <si>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</si>
  <si>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</si>
  <si>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</si>
  <si>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</si>
  <si>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</si>
  <si>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</si>
  <si>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</si>
  <si>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</si>
  <si>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</si>
  <si>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</si>
  <si>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</si>
  <si>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</si>
  <si>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</si>
  <si>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</si>
  <si>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</si>
  <si>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</si>
  <si>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</si>
  <si>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</si>
  <si>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</si>
  <si>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</si>
  <si>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</si>
  <si>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</si>
  <si>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</si>
  <si>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</si>
  <si>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</si>
  <si>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</si>
  <si>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</si>
  <si>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</si>
  <si>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</si>
  <si>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</si>
  <si>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</si>
  <si>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</si>
  <si>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</si>
  <si>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</si>
  <si>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</si>
  <si>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</si>
  <si>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</si>
  <si>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</si>
  <si>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</si>
  <si>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</si>
  <si>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</si>
  <si>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</si>
  <si>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</si>
  <si>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</si>
  <si>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</si>
  <si>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</si>
  <si>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</si>
  <si>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</si>
  <si>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</si>
  <si>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</si>
  <si>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</si>
  <si>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</si>
  <si>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</si>
  <si>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</si>
  <si>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</si>
  <si>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</si>
  <si>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</si>
  <si>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</si>
  <si>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</si>
  <si>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</si>
  <si>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</si>
  <si>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</si>
  <si>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</si>
  <si>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</si>
  <si>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</si>
  <si>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</si>
  <si>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</si>
  <si>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</si>
  <si>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</si>
  <si>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</si>
  <si>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</si>
  <si>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</si>
  <si>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</si>
  <si>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</si>
  <si>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</si>
  <si>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</si>
  <si>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</si>
  <si>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</si>
  <si>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</si>
  <si>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</si>
  <si>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</si>
  <si>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</si>
  <si>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</si>
  <si>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</si>
  <si>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</si>
  <si>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</si>
  <si>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</si>
  <si>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</si>
  <si>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</si>
  <si>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</si>
  <si>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</si>
  <si>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</si>
  <si>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</si>
  <si>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</si>
  <si>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</si>
  <si>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</si>
  <si>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</si>
  <si>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</si>
  <si>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</si>
  <si>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</si>
  <si>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</si>
  <si>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</si>
  <si>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</si>
  <si>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</si>
  <si>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</si>
  <si>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</si>
  <si>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</si>
  <si>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</si>
  <si>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</si>
  <si>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</si>
  <si>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</si>
  <si>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</si>
  <si>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</si>
  <si>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</si>
  <si>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</si>
  <si>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</si>
  <si>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</si>
  <si>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</si>
  <si>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</si>
  <si>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</si>
  <si>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</si>
  <si>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</si>
  <si>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</si>
  <si>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</si>
  <si>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</si>
  <si>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</si>
  <si>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</si>
  <si>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</si>
  <si>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</si>
  <si>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</si>
  <si>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</si>
  <si>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</si>
  <si>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</si>
  <si>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</si>
  <si>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</si>
  <si>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</si>
  <si>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</si>
  <si>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</si>
  <si>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</si>
  <si>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</si>
  <si>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</si>
  <si>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</si>
  <si>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</si>
  <si>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</si>
  <si>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</si>
  <si>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</si>
  <si>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</si>
  <si>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</si>
  <si>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</si>
  <si>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</si>
  <si>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</si>
  <si>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</si>
  <si>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</si>
  <si>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</si>
  <si>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</si>
  <si>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</si>
  <si>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</si>
  <si>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</si>
  <si>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</si>
  <si>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</si>
  <si>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</si>
  <si>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</si>
  <si>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</si>
  <si>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</si>
  <si>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</si>
  <si>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</si>
  <si>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</si>
  <si>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</si>
  <si>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</si>
  <si>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</si>
  <si>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</si>
  <si>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</si>
  <si>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</si>
  <si>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</si>
  <si>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</si>
  <si>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</si>
  <si>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</si>
  <si>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</si>
  <si>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</si>
  <si>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</si>
  <si>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</si>
  <si>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</si>
  <si>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</si>
  <si>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</si>
  <si>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</si>
  <si>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</si>
  <si>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</si>
  <si>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</si>
  <si>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</si>
  <si>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</si>
  <si>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</si>
  <si>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</si>
  <si>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</si>
  <si>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</si>
  <si>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</si>
  <si>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</si>
  <si>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</si>
  <si>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</si>
  <si>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</si>
  <si>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</si>
  <si>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</si>
  <si>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</si>
  <si>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</si>
  <si>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</si>
  <si>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</si>
  <si>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</si>
  <si>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</si>
  <si>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</si>
  <si>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</si>
  <si>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</si>
  <si>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</si>
  <si>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</si>
  <si>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</si>
  <si>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</si>
  <si>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</si>
  <si>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</si>
  <si>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</si>
  <si>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</si>
  <si>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</si>
  <si>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</si>
  <si>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</si>
  <si>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</si>
  <si>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</si>
  <si>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</si>
  <si>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</si>
  <si>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</si>
  <si>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</si>
  <si>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</si>
  <si>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</si>
  <si>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</si>
  <si>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</si>
  <si>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</si>
  <si>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</si>
  <si>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</si>
  <si>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</si>
  <si>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</si>
  <si>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</si>
  <si>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</si>
  <si>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</si>
  <si>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</si>
  <si>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</si>
  <si>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</si>
  <si>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</si>
  <si>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</si>
  <si>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</si>
  <si>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</si>
  <si>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</si>
  <si>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</si>
  <si>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</si>
  <si>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</si>
  <si>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</si>
  <si>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</si>
  <si>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</si>
  <si>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</si>
  <si>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</si>
  <si>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</si>
  <si>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</si>
  <si>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</si>
  <si>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</si>
  <si>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</si>
  <si>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</si>
  <si>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</si>
  <si>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</si>
  <si>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</si>
  <si>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</si>
  <si>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</si>
  <si>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</si>
  <si>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</si>
  <si>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</si>
  <si>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</si>
  <si>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</si>
  <si>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</si>
  <si>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</si>
  <si>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</si>
  <si>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</si>
  <si>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</si>
  <si>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</si>
  <si>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</si>
  <si>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</si>
  <si>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</si>
  <si>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</si>
  <si>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</si>
  <si>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</si>
  <si>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</si>
  <si>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</si>
  <si>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</si>
  <si>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</si>
  <si>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</si>
  <si>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</si>
  <si>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</si>
  <si>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</si>
  <si>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</si>
  <si>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</si>
  <si>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</si>
  <si>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</si>
  <si>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</si>
  <si>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</si>
  <si>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</si>
  <si>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</si>
  <si>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</si>
  <si>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</si>
  <si>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</si>
  <si>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</si>
  <si>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</si>
  <si>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</si>
  <si>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</si>
  <si>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</si>
  <si>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</si>
  <si>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</si>
  <si>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</si>
  <si>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</si>
  <si>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</si>
  <si>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</si>
  <si>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</si>
  <si>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</si>
  <si>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</si>
  <si>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</si>
  <si>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</si>
  <si>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</si>
  <si>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</si>
  <si>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</si>
  <si>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</si>
  <si>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</si>
  <si>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</si>
  <si>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</si>
  <si>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</si>
  <si>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</si>
  <si>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</si>
  <si>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</si>
  <si>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</si>
  <si>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</si>
  <si>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</si>
  <si>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</si>
  <si>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</si>
  <si>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</si>
  <si>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</si>
  <si>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</si>
  <si>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</si>
  <si>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</si>
  <si>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</si>
  <si>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</si>
  <si>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</si>
  <si>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</si>
  <si>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</si>
  <si>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</si>
  <si>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</si>
  <si>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</si>
  <si>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</si>
  <si>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</si>
  <si>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</si>
  <si>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</si>
  <si>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</si>
  <si>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</si>
  <si>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</si>
  <si>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</si>
  <si>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</si>
  <si>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</si>
  <si>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</si>
  <si>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</si>
  <si>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</si>
  <si>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</si>
  <si>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</si>
  <si>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</si>
  <si>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</si>
  <si>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</si>
  <si>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</si>
  <si>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</si>
  <si>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</si>
  <si>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</si>
  <si>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</si>
  <si>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</si>
  <si>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</si>
  <si>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</si>
  <si>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</si>
  <si>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</si>
  <si>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</si>
  <si>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</si>
  <si>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</si>
  <si>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</si>
  <si>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</si>
  <si>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</si>
  <si>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</si>
  <si>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</si>
  <si>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</si>
  <si>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</si>
  <si>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</si>
  <si>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</si>
  <si>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</si>
  <si>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</si>
  <si>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</si>
  <si>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</si>
  <si>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</si>
  <si>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</si>
  <si>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</si>
  <si>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</si>
  <si>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</si>
  <si>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</si>
  <si>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</si>
  <si>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</si>
  <si>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</si>
  <si>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</si>
  <si>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</si>
  <si>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</si>
  <si>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</si>
  <si>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</si>
  <si>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</si>
  <si>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</si>
  <si>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</si>
  <si>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</si>
  <si>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</si>
  <si>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</si>
  <si>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</si>
  <si>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</si>
  <si>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</si>
  <si>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</si>
  <si>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</si>
  <si>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</si>
  <si>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</si>
  <si>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</si>
  <si>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</si>
  <si>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</si>
  <si>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</si>
  <si>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</si>
  <si>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</si>
  <si>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</si>
  <si>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</si>
  <si>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</si>
  <si>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</si>
  <si>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</si>
  <si>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</si>
  <si>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</si>
  <si>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</si>
  <si>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</si>
  <si>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</si>
  <si>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</si>
  <si>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</si>
  <si>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</si>
  <si>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</si>
  <si>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</si>
  <si>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</si>
  <si>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</si>
  <si>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</si>
  <si>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</si>
  <si>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</si>
  <si>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</si>
  <si>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</si>
  <si>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</si>
  <si>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</si>
  <si>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</si>
  <si>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</si>
  <si>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</si>
  <si>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</si>
  <si>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</si>
  <si>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</si>
  <si>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</si>
  <si>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</si>
  <si>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</si>
  <si>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</si>
  <si>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</si>
  <si>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</si>
  <si>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</si>
  <si>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</si>
  <si>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</si>
  <si>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</si>
  <si>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</si>
  <si>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</si>
  <si>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</si>
  <si>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</si>
  <si>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</si>
  <si>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</si>
  <si>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</si>
  <si>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</si>
  <si>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</si>
  <si>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</si>
  <si>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</si>
  <si>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</si>
  <si>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</si>
  <si>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</si>
  <si>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</si>
  <si>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</si>
  <si>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</si>
  <si>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</si>
  <si>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</si>
  <si>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</si>
  <si>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</si>
  <si>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</si>
  <si>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</si>
  <si>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</si>
  <si>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</si>
  <si>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</si>
  <si>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</si>
  <si>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</si>
  <si>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</si>
  <si>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</si>
  <si>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</si>
  <si>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</si>
  <si>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</si>
  <si>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</si>
  <si>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</si>
  <si>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</si>
  <si>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</si>
  <si>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</si>
  <si>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</si>
  <si>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</si>
  <si>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</si>
  <si>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</si>
  <si>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</si>
  <si>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</si>
  <si>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</si>
  <si>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</si>
  <si>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</si>
  <si>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</si>
  <si>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</si>
  <si>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</si>
  <si>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</si>
  <si>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</si>
  <si>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</si>
  <si>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</si>
  <si>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</si>
  <si>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</si>
  <si>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</si>
  <si>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</si>
  <si>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</si>
  <si>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</si>
  <si>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</si>
  <si>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</si>
  <si>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</si>
  <si>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</si>
  <si>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</si>
  <si>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</si>
  <si>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</si>
  <si>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</si>
  <si>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</si>
  <si>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</si>
  <si>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</si>
  <si>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</si>
  <si>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</si>
  <si>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</si>
  <si>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</si>
  <si>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</si>
  <si>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</si>
  <si>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</si>
  <si>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</si>
  <si>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</si>
  <si>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</si>
  <si>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</si>
  <si>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</si>
  <si>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</si>
  <si>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</si>
  <si>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</si>
  <si>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</si>
  <si>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</si>
  <si>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</si>
  <si>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</si>
  <si>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</si>
  <si>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</si>
  <si>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</si>
  <si>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</si>
  <si>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</si>
  <si>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</si>
  <si>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</si>
  <si>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</si>
  <si>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</si>
  <si>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</si>
  <si>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</si>
  <si>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</si>
  <si>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</si>
  <si>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</si>
  <si>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</si>
  <si>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</si>
  <si>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</si>
  <si>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</si>
  <si>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</si>
  <si>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</si>
  <si>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</si>
  <si>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</si>
  <si>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</si>
  <si>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</si>
  <si>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</si>
  <si>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</si>
  <si>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</si>
  <si>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</si>
  <si>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</si>
  <si>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</si>
  <si>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</si>
  <si>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</si>
  <si>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</si>
  <si>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</si>
  <si>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</si>
  <si>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</si>
  <si>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</si>
  <si>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</si>
  <si>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</si>
  <si>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</si>
  <si>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</si>
  <si>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</si>
  <si>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</si>
  <si>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</si>
  <si>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</si>
  <si>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</si>
  <si>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</si>
  <si>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</si>
  <si>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</si>
  <si>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</si>
  <si>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</si>
  <si>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</si>
  <si>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</si>
  <si>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</si>
  <si>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</si>
  <si>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</si>
  <si>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</si>
  <si>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</si>
  <si>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</si>
  <si>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</si>
  <si>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</si>
  <si>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</si>
  <si>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</si>
  <si>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</si>
  <si>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</si>
  <si>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</si>
  <si>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</si>
  <si>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</si>
  <si>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</si>
  <si>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</si>
  <si>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</si>
  <si>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</si>
  <si>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</si>
  <si>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</si>
  <si>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</si>
  <si>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</si>
  <si>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</si>
  <si>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</si>
  <si>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</si>
  <si>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</si>
  <si>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</si>
  <si>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</si>
  <si>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</si>
  <si>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</si>
  <si>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</si>
  <si>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</si>
  <si>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</si>
  <si>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</si>
  <si>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</si>
  <si>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</si>
  <si>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</si>
  <si>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</si>
  <si>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</si>
  <si>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</si>
  <si>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</si>
  <si>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</si>
  <si>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</si>
  <si>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</si>
  <si>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</si>
  <si>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</si>
  <si>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</si>
  <si>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</si>
  <si>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</si>
  <si>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</si>
  <si>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</si>
  <si>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</si>
  <si>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</si>
  <si>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</si>
  <si>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</si>
  <si>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</si>
  <si>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</si>
  <si>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</si>
  <si>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</si>
  <si>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</si>
  <si>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</si>
  <si>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</si>
  <si>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</si>
  <si>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</si>
  <si>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</si>
  <si>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</si>
  <si>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</si>
  <si>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</si>
  <si>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</si>
  <si>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</si>
  <si>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</si>
  <si>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</si>
  <si>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</si>
  <si>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</si>
  <si>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</si>
  <si>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</si>
  <si>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</si>
  <si>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</si>
  <si>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</si>
  <si>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</si>
  <si>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</si>
  <si>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</si>
  <si>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</si>
  <si>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</si>
  <si>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</si>
  <si>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</si>
  <si>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</si>
  <si>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</si>
  <si>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</si>
  <si>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</si>
  <si>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</si>
  <si>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</si>
  <si>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</si>
  <si>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</si>
  <si>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</si>
  <si>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</si>
  <si>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</si>
  <si>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</si>
  <si>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</si>
  <si>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</si>
  <si>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</si>
  <si>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</si>
  <si>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</si>
  <si>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</si>
  <si>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</si>
  <si>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</si>
  <si>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</si>
  <si>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</si>
  <si>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</si>
  <si>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</si>
  <si>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</si>
  <si>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</si>
  <si>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</si>
  <si>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</si>
  <si>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</si>
  <si>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</si>
  <si>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</si>
  <si>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</si>
  <si>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</si>
  <si>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</si>
  <si>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</si>
  <si>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</si>
  <si>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</si>
  <si>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</si>
  <si>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</si>
  <si>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</si>
  <si>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</si>
  <si>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</si>
  <si>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</si>
  <si>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</si>
  <si>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</si>
  <si>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</si>
  <si>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</si>
  <si>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</si>
  <si>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</si>
  <si>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</si>
  <si>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</si>
  <si>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</si>
  <si>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</si>
  <si>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</si>
  <si>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</si>
  <si>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</si>
  <si>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</si>
  <si>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</si>
  <si>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</si>
  <si>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</si>
  <si>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</si>
  <si>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</si>
  <si>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</si>
  <si>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</si>
  <si>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</si>
  <si>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</si>
  <si>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</si>
  <si>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</si>
  <si>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</si>
  <si>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</si>
  <si>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</si>
  <si>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</si>
  <si>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</si>
  <si>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</si>
  <si>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</si>
  <si>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</si>
  <si>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</si>
  <si>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</si>
  <si>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</si>
  <si>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</si>
  <si>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</si>
  <si>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</si>
  <si>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</si>
  <si>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</si>
  <si>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</si>
  <si>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</si>
  <si>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</si>
  <si>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</si>
  <si>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</si>
  <si>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</si>
  <si>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</si>
  <si>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</si>
  <si>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</si>
  <si>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</si>
  <si>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</si>
  <si>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</si>
  <si>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</si>
  <si>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</si>
  <si>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</si>
  <si>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</si>
  <si>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</si>
  <si>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</si>
  <si>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</si>
  <si>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</si>
  <si>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</si>
  <si>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</si>
  <si>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</si>
  <si>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</si>
  <si>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</si>
  <si>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</si>
  <si>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</si>
  <si>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</si>
  <si>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</si>
  <si>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</si>
  <si>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</si>
  <si>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</si>
  <si>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</si>
  <si>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</si>
  <si>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</si>
  <si>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</si>
  <si>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</si>
  <si>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</si>
  <si>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</si>
  <si>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</si>
  <si>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</si>
  <si>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</si>
  <si>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</si>
  <si>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</si>
  <si>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</si>
  <si>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</si>
  <si>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</si>
  <si>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</si>
  <si>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</si>
  <si>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</si>
  <si>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</si>
  <si>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</si>
  <si>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</si>
  <si>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</si>
  <si>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</si>
  <si>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</si>
  <si>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</si>
  <si>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</si>
  <si>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</si>
  <si>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</si>
  <si>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</si>
  <si>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</si>
  <si>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</si>
  <si>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</si>
  <si>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</si>
  <si>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</si>
  <si>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</si>
  <si>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</si>
  <si>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</si>
  <si>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</si>
  <si>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</si>
  <si>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</si>
  <si>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</si>
  <si>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</si>
  <si>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</si>
  <si>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</si>
  <si>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</si>
  <si>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</si>
  <si>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</si>
  <si>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</si>
  <si>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</si>
  <si>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</si>
  <si>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</si>
  <si>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</si>
  <si>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</si>
  <si>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</si>
  <si>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</si>
  <si>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</si>
  <si>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</si>
  <si>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</si>
  <si>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</si>
  <si>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</si>
  <si>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</si>
  <si>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</si>
  <si>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</si>
  <si>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</si>
  <si>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</si>
  <si>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</si>
  <si>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</si>
  <si>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</si>
  <si>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</si>
  <si>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</si>
  <si>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</si>
  <si>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</si>
  <si>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</si>
  <si>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</si>
  <si>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</si>
  <si>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</si>
  <si>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</si>
  <si>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</si>
  <si>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</si>
  <si>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</si>
  <si>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</si>
  <si>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</si>
  <si>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</si>
  <si>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</si>
  <si>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</si>
  <si>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</si>
  <si>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</si>
  <si>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</si>
  <si>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</si>
  <si>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</si>
  <si>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</si>
  <si>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</si>
  <si>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</si>
  <si>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</si>
  <si>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</si>
  <si>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</si>
  <si>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</si>
  <si>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</si>
  <si>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</si>
  <si>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</si>
  <si>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</si>
  <si>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</si>
  <si>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</si>
  <si>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</si>
  <si>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</si>
  <si>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</si>
  <si>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</si>
  <si>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</si>
  <si>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</si>
  <si>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</si>
  <si>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</si>
  <si>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</si>
  <si>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</si>
  <si>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</si>
  <si>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</si>
  <si>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</si>
  <si>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</si>
  <si>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</si>
  <si>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</si>
  <si>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</si>
  <si>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</si>
  <si>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</si>
  <si>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</si>
  <si>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</si>
  <si>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</si>
  <si>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</si>
  <si>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</si>
  <si>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</si>
  <si>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</si>
  <si>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</si>
  <si>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</si>
  <si>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</si>
  <si>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</si>
  <si>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</si>
  <si>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</si>
  <si>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</si>
  <si>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</si>
  <si>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</si>
  <si>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</si>
  <si>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</si>
  <si>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</si>
  <si>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</si>
  <si>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</si>
  <si>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</si>
  <si>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</si>
  <si>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</si>
  <si>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</si>
  <si>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</si>
  <si>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</si>
  <si>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</si>
  <si>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</si>
  <si>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</si>
  <si>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</si>
  <si>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</si>
  <si>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</si>
  <si>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</si>
  <si>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</si>
  <si>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</si>
  <si>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</si>
  <si>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</si>
  <si>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</si>
  <si>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</si>
  <si>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</si>
  <si>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</si>
  <si>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</si>
  <si>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</si>
  <si>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</si>
  <si>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</si>
  <si>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</si>
  <si>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</si>
  <si>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</si>
  <si>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</si>
  <si>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</si>
  <si>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</si>
  <si>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</si>
  <si>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</si>
  <si>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</si>
  <si>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</si>
  <si>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</si>
  <si>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</si>
  <si>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</si>
  <si>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</si>
  <si>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</si>
  <si>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</si>
  <si>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</si>
  <si>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</si>
  <si>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</si>
  <si>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</si>
  <si>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</si>
  <si>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</si>
  <si>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</si>
  <si>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</si>
  <si>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</si>
  <si>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</si>
  <si>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</si>
  <si>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</si>
  <si>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</si>
  <si>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</si>
  <si>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</si>
  <si>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</si>
  <si>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</si>
  <si>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</si>
  <si>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</si>
  <si>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</si>
  <si>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</si>
  <si>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</si>
  <si>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</si>
  <si>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</si>
  <si>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</si>
  <si>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</si>
  <si>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</si>
  <si>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</si>
  <si>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</si>
  <si>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</si>
  <si>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</si>
  <si>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</si>
  <si>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</si>
  <si>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</si>
  <si>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</si>
  <si>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</si>
  <si>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</si>
  <si>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</si>
  <si>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</si>
  <si>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</si>
  <si>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</si>
  <si>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</si>
  <si>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</si>
  <si>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</si>
  <si>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</si>
  <si>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</si>
  <si>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</si>
  <si>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</si>
  <si>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</si>
  <si>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</si>
  <si>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</si>
  <si>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</si>
  <si>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</si>
  <si>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</si>
  <si>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</si>
  <si>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</si>
  <si>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</si>
  <si>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</si>
  <si>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</si>
  <si>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</si>
  <si>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</si>
  <si>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</si>
  <si>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</si>
  <si>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</si>
  <si>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</si>
  <si>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</si>
  <si>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</si>
  <si>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</si>
  <si>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</si>
  <si>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</si>
  <si>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</si>
  <si>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</si>
  <si>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</si>
  <si>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</si>
  <si>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</si>
  <si>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</si>
  <si>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</si>
  <si>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</si>
  <si>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</si>
  <si>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</si>
  <si>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</si>
  <si>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</si>
  <si>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</si>
  <si>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</si>
  <si>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</si>
  <si>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</si>
  <si>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</si>
  <si>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</si>
  <si>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</si>
  <si>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</si>
  <si>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</si>
  <si>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</si>
  <si>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</si>
  <si>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</si>
  <si>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</si>
  <si>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</si>
  <si>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</si>
  <si>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</si>
  <si>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</si>
  <si>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</si>
  <si>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</si>
  <si>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</si>
  <si>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</si>
  <si>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</si>
  <si>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</si>
  <si>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</si>
  <si>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</si>
  <si>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</si>
  <si>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</si>
  <si>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</si>
  <si>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</si>
  <si>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</si>
  <si>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</si>
  <si>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</si>
  <si>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</si>
  <si>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</si>
  <si>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</si>
  <si>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</si>
  <si>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</si>
  <si>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</si>
  <si>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</si>
  <si>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</si>
  <si>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</si>
  <si>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</si>
  <si>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</si>
  <si>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</si>
  <si>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</si>
  <si>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</si>
  <si>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</si>
  <si>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</si>
  <si>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</si>
  <si>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</si>
  <si>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</si>
  <si>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</si>
  <si>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</si>
  <si>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</si>
  <si>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</si>
  <si>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</si>
  <si>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</si>
  <si>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</si>
  <si>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</si>
  <si>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</si>
  <si>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</si>
  <si>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</si>
  <si>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</si>
  <si>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</si>
  <si>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</si>
  <si>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</si>
  <si>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</si>
  <si>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</si>
  <si>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</si>
  <si>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</si>
  <si>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</si>
  <si>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</si>
  <si>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</si>
  <si>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</si>
  <si>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</si>
  <si>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</si>
  <si>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</si>
  <si>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</si>
  <si>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</si>
  <si>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</si>
  <si>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</si>
  <si>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</si>
  <si>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</si>
  <si>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</si>
  <si>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</si>
  <si>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</si>
  <si>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</si>
  <si>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</si>
  <si>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</si>
  <si>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</si>
  <si>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</si>
  <si>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</si>
  <si>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</si>
  <si>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</si>
  <si>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</si>
  <si>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</si>
  <si>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</si>
  <si>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</si>
  <si>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</si>
  <si>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</si>
  <si>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</si>
  <si>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</si>
  <si>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</si>
  <si>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</si>
  <si>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</si>
  <si>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</si>
  <si>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</si>
  <si>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</si>
  <si>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</si>
  <si>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</si>
  <si>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</si>
  <si>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</si>
  <si>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</si>
  <si>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</si>
  <si>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</si>
  <si>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</si>
  <si>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</si>
  <si>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</si>
  <si>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</si>
  <si>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</si>
  <si>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</si>
  <si>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</si>
  <si>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</si>
  <si>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</si>
  <si>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</si>
  <si>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</si>
  <si>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</si>
  <si>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</si>
  <si>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</si>
  <si>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</si>
  <si>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</si>
  <si>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</si>
  <si>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</si>
  <si>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</si>
  <si>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</si>
  <si>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</si>
  <si>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</si>
  <si>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</si>
  <si>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</si>
  <si>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</si>
  <si>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</si>
  <si>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</si>
  <si>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</si>
  <si>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</si>
  <si>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</si>
  <si>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</si>
  <si>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</si>
  <si>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</si>
  <si>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</si>
  <si>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</si>
  <si>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</si>
  <si>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</si>
  <si>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</si>
  <si>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</si>
  <si>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</si>
  <si>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</si>
  <si>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</si>
  <si>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</si>
  <si>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</si>
  <si>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</si>
  <si>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</si>
  <si>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</si>
  <si>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</si>
  <si>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</si>
  <si>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</si>
  <si>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</si>
  <si>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</si>
  <si>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</si>
  <si>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</si>
  <si>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</si>
  <si>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</si>
  <si>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</si>
  <si>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</si>
  <si>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</si>
  <si>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</si>
  <si>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</si>
  <si>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</si>
  <si>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</si>
  <si>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</si>
  <si>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</si>
  <si>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</si>
  <si>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</si>
  <si>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</si>
  <si>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</si>
  <si>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</si>
  <si>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</si>
  <si>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</si>
  <si>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</si>
  <si>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</si>
  <si>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</si>
  <si>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</si>
  <si>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</si>
  <si>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</si>
  <si>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</si>
  <si>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</si>
  <si>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</si>
  <si>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</si>
  <si>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</si>
  <si>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</si>
  <si>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</si>
  <si>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</si>
  <si>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</si>
  <si>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</si>
  <si>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</si>
  <si>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</si>
  <si>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</si>
  <si>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</si>
  <si>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</si>
  <si>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</si>
  <si>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</si>
  <si>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</si>
  <si>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</si>
  <si>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</si>
  <si>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</si>
  <si>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</si>
  <si>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</si>
  <si>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</si>
  <si>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</si>
  <si>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</si>
  <si>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</si>
  <si>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</si>
  <si>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</si>
  <si>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</si>
  <si>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</si>
  <si>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</si>
  <si>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</si>
  <si>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</si>
  <si>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</si>
  <si>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</si>
  <si>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</si>
  <si>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</si>
  <si>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</si>
  <si>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</si>
  <si>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</si>
  <si>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</si>
  <si>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</si>
  <si>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</si>
  <si>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</si>
  <si>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</si>
  <si>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</si>
  <si>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</si>
  <si>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</si>
  <si>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</si>
  <si>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</si>
  <si>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</si>
  <si>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</si>
  <si>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</si>
  <si>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</si>
  <si>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</si>
  <si>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</si>
  <si>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</si>
  <si>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</si>
  <si>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</si>
  <si>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</si>
  <si>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</si>
  <si>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</si>
  <si>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</si>
  <si>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</si>
  <si>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</si>
  <si>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</si>
  <si>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</si>
  <si>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</si>
  <si>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</si>
  <si>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</si>
  <si>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</si>
  <si>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</si>
  <si>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</si>
  <si>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</si>
  <si>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</si>
  <si>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</si>
  <si>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</si>
  <si>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</si>
  <si>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</si>
  <si>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</si>
  <si>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</si>
  <si>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</si>
  <si>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</si>
  <si>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</si>
  <si>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</si>
  <si>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</si>
  <si>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</si>
  <si>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</si>
  <si>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</si>
  <si>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</si>
  <si>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</si>
  <si>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</si>
  <si>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</si>
  <si>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</si>
  <si>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</si>
  <si>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</si>
  <si>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</si>
  <si>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</si>
  <si>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</si>
  <si>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</si>
  <si>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</si>
  <si>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</si>
  <si>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</si>
  <si>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</si>
  <si>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</si>
  <si>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</si>
  <si>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</si>
  <si>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</si>
  <si>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</si>
  <si>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</si>
  <si>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</si>
  <si>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</si>
  <si>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</si>
  <si>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</si>
  <si>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</si>
  <si>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</si>
  <si>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</si>
  <si>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</si>
  <si>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</si>
  <si>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</si>
  <si>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</si>
  <si>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</si>
  <si>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</si>
  <si>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</si>
  <si>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</si>
  <si>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</si>
  <si>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</si>
  <si>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</si>
  <si>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</si>
  <si>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</si>
  <si>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</si>
  <si>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</si>
  <si>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</si>
  <si>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</si>
  <si>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</si>
  <si>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</si>
  <si>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</si>
  <si>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</si>
  <si>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</si>
  <si>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</si>
  <si>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</si>
  <si>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</si>
  <si>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</si>
  <si>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</si>
  <si>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</si>
  <si>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</si>
  <si>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</si>
  <si>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</si>
  <si>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</si>
  <si>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</si>
  <si>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</si>
  <si>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</si>
  <si>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</si>
  <si>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</si>
  <si>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</si>
  <si>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</si>
  <si>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</si>
  <si>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</si>
  <si>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</si>
  <si>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</si>
  <si>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</si>
  <si>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</si>
  <si>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</si>
  <si>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</si>
  <si>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</si>
  <si>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</si>
  <si>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</si>
  <si>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</si>
  <si>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</si>
  <si>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</si>
  <si>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</si>
  <si>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</si>
  <si>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</si>
  <si>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</si>
  <si>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</si>
  <si>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</si>
  <si>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</si>
  <si>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</si>
  <si>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</si>
  <si>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</si>
  <si>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</si>
  <si>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</si>
  <si>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</si>
  <si>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</si>
  <si>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</si>
  <si>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</si>
  <si>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</si>
  <si>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</si>
  <si>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</si>
  <si>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</si>
  <si>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</si>
  <si>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</si>
  <si>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</si>
  <si>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</si>
  <si>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</si>
  <si>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</si>
  <si>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</si>
  <si>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</si>
  <si>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</si>
  <si>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</si>
  <si>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</si>
  <si>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</si>
  <si>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</si>
  <si>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</si>
  <si>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</si>
  <si>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</si>
  <si>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</si>
  <si>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</si>
  <si>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</si>
  <si>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</si>
  <si>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</si>
  <si>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</si>
  <si>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</si>
  <si>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</si>
  <si>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</si>
  <si>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</si>
  <si>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</si>
  <si>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</si>
  <si>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</si>
  <si>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</si>
  <si>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</si>
  <si>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</si>
  <si>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</si>
  <si>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</si>
  <si>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</si>
  <si>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</si>
  <si>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</si>
  <si>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</si>
  <si>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</si>
  <si>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</si>
  <si>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</si>
  <si>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</si>
  <si>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</si>
  <si>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</si>
  <si>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</si>
  <si>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</si>
  <si>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</si>
  <si>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</si>
  <si>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</si>
  <si>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</si>
  <si>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</si>
  <si>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</si>
  <si>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</si>
  <si>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</si>
  <si>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</si>
  <si>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</si>
  <si>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</si>
  <si>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</si>
  <si>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</si>
  <si>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</si>
  <si>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</si>
  <si>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</si>
  <si>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</si>
  <si>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</si>
  <si>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</si>
  <si>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</si>
  <si>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</si>
  <si>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</si>
  <si>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</si>
  <si>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</si>
  <si>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</si>
  <si>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</si>
  <si>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</si>
  <si>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</si>
  <si>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</si>
  <si>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</si>
  <si>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</si>
  <si>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</si>
  <si>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</si>
  <si>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</si>
  <si>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</si>
  <si>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</si>
  <si>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</si>
  <si>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</si>
  <si>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</si>
  <si>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</si>
  <si>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</si>
  <si>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</si>
  <si>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</si>
  <si>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</si>
  <si>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</si>
  <si>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</si>
  <si>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</si>
  <si>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</si>
  <si>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</si>
  <si>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</si>
  <si>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</si>
  <si>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</si>
  <si>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</si>
  <si>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</si>
  <si>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</si>
  <si>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</si>
  <si>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</si>
  <si>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</si>
  <si>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</si>
  <si>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</si>
  <si>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</si>
  <si>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</si>
  <si>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</si>
  <si>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</si>
  <si>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</si>
  <si>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</si>
  <si>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</si>
  <si>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</si>
  <si>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</si>
  <si>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</si>
  <si>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</si>
  <si>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</si>
  <si>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</si>
  <si>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</si>
  <si>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</si>
  <si>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</si>
  <si>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</si>
  <si>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</si>
  <si>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</si>
  <si>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</si>
  <si>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</si>
  <si>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</si>
  <si>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</si>
  <si>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</si>
  <si>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</si>
  <si>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</si>
  <si>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</si>
  <si>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</si>
  <si>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</si>
  <si>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</si>
  <si>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</si>
  <si>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</si>
  <si>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</si>
  <si>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</si>
  <si>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</si>
  <si>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</si>
  <si>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</si>
  <si>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</si>
  <si>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</si>
  <si>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</si>
  <si>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</si>
  <si>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</si>
  <si>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</si>
  <si>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</si>
  <si>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</si>
  <si>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</si>
  <si>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</si>
  <si>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</si>
  <si>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</si>
  <si>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</si>
  <si>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</si>
  <si>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</si>
  <si>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</si>
  <si>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</si>
  <si>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</si>
  <si>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</si>
  <si>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</si>
  <si>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</si>
  <si>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</si>
  <si>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</si>
  <si>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</si>
  <si>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</si>
  <si>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</si>
  <si>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</si>
  <si>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</si>
  <si>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</si>
  <si>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</si>
  <si>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</si>
  <si>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</si>
  <si>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</si>
  <si>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</si>
  <si>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</si>
  <si>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</si>
  <si>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</si>
  <si>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</si>
  <si>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</si>
  <si>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</si>
  <si>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</si>
  <si>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</si>
  <si>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</si>
  <si>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</si>
  <si>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</si>
  <si>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</si>
  <si>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</si>
  <si>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</si>
  <si>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</si>
  <si>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</si>
  <si>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</si>
  <si>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</si>
  <si>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</si>
  <si>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</si>
  <si>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</si>
  <si>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</si>
  <si>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</si>
  <si>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</si>
  <si>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</si>
  <si>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</si>
  <si>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</si>
  <si>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</si>
  <si>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</si>
  <si>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</si>
  <si>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</si>
  <si>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</si>
  <si>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</si>
  <si>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</si>
  <si>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</si>
  <si>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</si>
  <si>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</si>
  <si>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</si>
  <si>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</si>
  <si>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</si>
  <si>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</si>
  <si>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</si>
  <si>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</si>
  <si>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</si>
  <si>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</si>
  <si>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</si>
  <si>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</si>
  <si>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</si>
  <si>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</si>
  <si>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</si>
  <si>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</si>
  <si>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</si>
  <si>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</si>
  <si>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</si>
  <si>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</si>
  <si>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</si>
  <si>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</si>
  <si>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</si>
  <si>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</si>
  <si>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</si>
  <si>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</si>
  <si>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</si>
  <si>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</si>
  <si>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</si>
  <si>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</si>
  <si>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</si>
  <si>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</si>
  <si>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</si>
  <si>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</si>
  <si>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</si>
  <si>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</si>
  <si>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</si>
  <si>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</si>
  <si>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</si>
  <si>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</si>
  <si>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</si>
  <si>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</si>
  <si>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</si>
  <si>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</si>
  <si>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</si>
  <si>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</si>
  <si>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</si>
  <si>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</si>
  <si>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</si>
  <si>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</si>
  <si>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</si>
  <si>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</si>
  <si>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</si>
  <si>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</si>
  <si>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</si>
  <si>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</si>
  <si>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</si>
  <si>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</si>
  <si>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</si>
  <si>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</si>
  <si>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</si>
  <si>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</si>
  <si>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</si>
  <si>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</si>
  <si>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</si>
  <si>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</si>
  <si>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</si>
  <si>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</si>
  <si>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</si>
  <si>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</si>
  <si>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</si>
  <si>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</si>
  <si>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</si>
  <si>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</si>
  <si>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</si>
  <si>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</si>
  <si>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</si>
  <si>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</si>
  <si>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</si>
  <si>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</si>
  <si>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</si>
  <si>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</si>
  <si>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</si>
  <si>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</si>
  <si>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</si>
  <si>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</si>
  <si>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</si>
  <si>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</si>
  <si>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</si>
  <si>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</si>
  <si>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</si>
  <si>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</si>
  <si>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</si>
  <si>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</si>
  <si>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</si>
  <si>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</si>
  <si>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</si>
  <si>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</si>
  <si>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</si>
  <si>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</si>
  <si>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</si>
  <si>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</si>
  <si>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</si>
  <si>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</si>
  <si>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</si>
  <si>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</si>
  <si>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</si>
  <si>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</si>
  <si>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</si>
  <si>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</si>
  <si>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</si>
  <si>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</si>
  <si>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</si>
  <si>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</si>
  <si>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</si>
  <si>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</si>
  <si>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</si>
  <si>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</si>
  <si>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</si>
  <si>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</si>
  <si>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</si>
  <si>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</si>
  <si>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</si>
  <si>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</si>
  <si>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</si>
  <si>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</si>
  <si>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</si>
  <si>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</si>
  <si>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</si>
  <si>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</si>
  <si>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</si>
  <si>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</si>
  <si>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</si>
  <si>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</si>
  <si>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</si>
  <si>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</si>
  <si>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</si>
  <si>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</si>
  <si>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</si>
  <si>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</si>
  <si>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</si>
  <si>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</si>
  <si>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</si>
  <si>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</si>
  <si>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</si>
  <si>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</si>
  <si>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</si>
  <si>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</si>
  <si>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</si>
  <si>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</si>
  <si>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</si>
  <si>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</si>
  <si>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</si>
  <si>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</si>
  <si>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</si>
  <si>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</si>
  <si>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</si>
  <si>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</si>
  <si>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</si>
  <si>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</si>
  <si>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</si>
  <si>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</si>
  <si>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</si>
  <si>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</si>
  <si>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</si>
  <si>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</si>
  <si>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</si>
  <si>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</si>
  <si>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</si>
  <si>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</si>
  <si>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</si>
  <si>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</si>
  <si>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</si>
  <si>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</si>
  <si>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</si>
  <si>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</si>
  <si>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</si>
  <si>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</si>
  <si>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</si>
  <si>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</si>
  <si>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</si>
  <si>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</si>
  <si>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</si>
  <si>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</si>
  <si>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</si>
  <si>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</si>
  <si>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</si>
  <si>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</si>
  <si>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</si>
  <si>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</si>
  <si>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</si>
  <si>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</si>
  <si>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</si>
  <si>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</si>
  <si>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</si>
  <si>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</si>
  <si>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</si>
  <si>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</si>
  <si>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</si>
  <si>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</si>
  <si>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</si>
  <si>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</si>
  <si>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</si>
  <si>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</si>
  <si>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</si>
  <si>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</si>
  <si>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</si>
  <si>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</si>
  <si>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</si>
  <si>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</si>
  <si>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</si>
  <si>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</si>
  <si>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</si>
  <si>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</si>
  <si>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</si>
  <si>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</si>
  <si>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</si>
  <si>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</si>
  <si>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</si>
  <si>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</si>
  <si>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</si>
  <si>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</si>
  <si>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</si>
  <si>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</si>
  <si>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</si>
  <si>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</si>
  <si>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</si>
  <si>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</si>
  <si>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</si>
  <si>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</si>
  <si>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</si>
  <si>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</si>
  <si>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</si>
  <si>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</si>
  <si>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</si>
  <si>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</si>
  <si>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</si>
  <si>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</si>
  <si>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</si>
  <si>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</si>
  <si>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</si>
  <si>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</si>
  <si>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</si>
  <si>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</si>
  <si>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</si>
  <si>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</si>
  <si>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</si>
  <si>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</si>
  <si>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</si>
  <si>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</si>
  <si>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</si>
  <si>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</si>
  <si>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</si>
  <si>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</si>
  <si>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</si>
  <si>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</si>
  <si>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</si>
  <si>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</si>
  <si>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</si>
  <si>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</si>
  <si>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</si>
  <si>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</si>
  <si>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</si>
  <si>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</si>
  <si>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</si>
  <si>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</si>
  <si>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</si>
  <si>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</si>
  <si>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</si>
  <si>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</si>
  <si>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</si>
  <si>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</si>
  <si>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</si>
  <si>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</si>
  <si>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</si>
  <si>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</si>
  <si>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</si>
  <si>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</si>
  <si>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</si>
  <si>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</si>
  <si>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</si>
  <si>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</si>
  <si>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</si>
  <si>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</si>
  <si>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</si>
  <si>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</si>
  <si>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</si>
  <si>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</si>
  <si>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</si>
  <si>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</si>
  <si>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</si>
  <si>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</si>
  <si>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</si>
  <si>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</si>
  <si>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</si>
  <si>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</si>
  <si>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</si>
  <si>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</si>
  <si>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</si>
  <si>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</si>
  <si>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</si>
  <si>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</si>
  <si>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</si>
  <si>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</si>
  <si>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</si>
  <si>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</si>
  <si>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</si>
  <si>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</si>
  <si>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</si>
  <si>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</si>
  <si>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</si>
  <si>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</si>
  <si>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</si>
  <si>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</si>
  <si>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</si>
  <si>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</si>
  <si>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</si>
  <si>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</si>
  <si>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</si>
  <si>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</si>
  <si>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</si>
  <si>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</si>
  <si>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</si>
  <si>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</si>
  <si>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</si>
  <si>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</si>
  <si>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</si>
  <si>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</si>
  <si>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</si>
  <si>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</si>
  <si>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</si>
  <si>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</si>
  <si>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</si>
  <si>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</si>
  <si>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</si>
  <si>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</si>
  <si>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</si>
  <si>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</si>
  <si>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</si>
  <si>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</si>
  <si>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</si>
  <si>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</si>
  <si>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</si>
  <si>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</si>
  <si>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</si>
  <si>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</si>
  <si>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</si>
  <si>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</si>
  <si>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</si>
  <si>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</si>
  <si>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</si>
  <si>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</si>
  <si>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</si>
  <si>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</si>
  <si>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</si>
  <si>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</si>
  <si>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</si>
  <si>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</si>
  <si>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</si>
  <si>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</si>
  <si>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</si>
  <si>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</si>
  <si>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</si>
  <si>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</si>
  <si>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</si>
  <si>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</si>
  <si>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</si>
  <si>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</si>
  <si>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</si>
  <si>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</si>
  <si>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</si>
  <si>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</si>
  <si>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</si>
  <si>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</si>
  <si>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</si>
  <si>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</si>
  <si>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</si>
  <si>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</si>
  <si>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</si>
  <si>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</si>
  <si>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</si>
  <si>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</si>
  <si>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</si>
  <si>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</si>
  <si>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</si>
  <si>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</si>
  <si>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</si>
  <si>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</si>
  <si>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</si>
  <si>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</si>
  <si>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</si>
  <si>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</si>
  <si>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</si>
  <si>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</si>
  <si>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</si>
  <si>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</si>
  <si>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</si>
  <si>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</si>
  <si>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</si>
  <si>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</si>
  <si>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</si>
  <si>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</si>
  <si>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</si>
  <si>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</si>
  <si>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</si>
  <si>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</si>
  <si>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</si>
  <si>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</si>
  <si>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</si>
  <si>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</si>
  <si>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</si>
  <si>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</si>
  <si>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</si>
  <si>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</si>
  <si>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</si>
  <si>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</si>
  <si>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</si>
  <si>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</si>
  <si>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</si>
  <si>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</si>
  <si>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</si>
  <si>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</si>
  <si>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</si>
  <si>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</si>
  <si>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</si>
  <si>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</si>
  <si>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</si>
  <si>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</si>
  <si>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</si>
  <si>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</si>
  <si>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</si>
  <si>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</si>
  <si>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</si>
  <si>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</si>
  <si>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</si>
  <si>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</si>
  <si>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</si>
  <si>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</si>
  <si>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</si>
  <si>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</si>
  <si>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</si>
  <si>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</si>
  <si>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</si>
  <si>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</si>
  <si>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</si>
  <si>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</si>
  <si>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</si>
  <si>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</si>
  <si>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</si>
  <si>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</si>
  <si>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</si>
  <si>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</si>
  <si>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</si>
  <si>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</si>
  <si>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</si>
  <si>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</si>
  <si>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</si>
  <si>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</si>
  <si>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</si>
  <si>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</si>
  <si>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</si>
  <si>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</si>
  <si>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</si>
  <si>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</si>
  <si>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</si>
  <si>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</si>
  <si>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</si>
  <si>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</si>
  <si>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</si>
  <si>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</si>
  <si>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</si>
  <si>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</si>
  <si>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</si>
  <si>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</si>
  <si>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</si>
  <si>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</si>
  <si>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</si>
  <si>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</si>
  <si>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</si>
  <si>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</si>
  <si>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</si>
  <si>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</si>
  <si>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</si>
  <si>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</si>
  <si>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</si>
  <si>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</si>
  <si>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</si>
  <si>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</si>
  <si>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</si>
  <si>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</si>
  <si>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</si>
  <si>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</si>
  <si>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</si>
  <si>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</si>
  <si>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</si>
  <si>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</si>
  <si>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</si>
  <si>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</si>
  <si>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</si>
  <si>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</si>
  <si>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</si>
  <si>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</si>
  <si>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</si>
  <si>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</si>
  <si>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</si>
  <si>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</si>
  <si>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</si>
  <si>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</si>
  <si>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</si>
  <si>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</si>
  <si>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</si>
  <si>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</si>
  <si>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</si>
  <si>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</si>
  <si>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</si>
  <si>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</si>
  <si>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</si>
  <si>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</si>
  <si>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</si>
  <si>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</si>
  <si>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</si>
  <si>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</si>
  <si>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</si>
  <si>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</si>
  <si>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</si>
  <si>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</si>
  <si>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</si>
  <si>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</si>
  <si>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</si>
  <si>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</si>
  <si>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</si>
  <si>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</si>
  <si>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</si>
  <si>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</si>
  <si>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</si>
  <si>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</si>
  <si>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</si>
  <si>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</si>
  <si>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</si>
  <si>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</si>
  <si>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</si>
  <si>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</si>
  <si>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</si>
  <si>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</si>
  <si>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</si>
  <si>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</si>
  <si>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</si>
  <si>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</si>
  <si>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</si>
  <si>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</si>
  <si>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</si>
  <si>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</si>
  <si>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</si>
  <si>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</si>
  <si>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</si>
  <si>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</si>
  <si>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</si>
  <si>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</si>
  <si>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</si>
  <si>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</si>
  <si>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</si>
  <si>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</si>
  <si>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</si>
  <si>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</si>
  <si>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</si>
  <si>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</si>
  <si>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</si>
  <si>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</si>
  <si>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</si>
  <si>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</si>
  <si>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</si>
  <si>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</si>
  <si>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</si>
  <si>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</si>
  <si>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</si>
  <si>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</si>
  <si>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</si>
  <si>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</si>
  <si>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</si>
  <si>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</si>
  <si>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</si>
  <si>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</si>
  <si>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</si>
  <si>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</si>
  <si>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</si>
  <si>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</si>
  <si>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</si>
  <si>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</si>
  <si>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</si>
  <si>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</si>
  <si>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</si>
  <si>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</si>
  <si>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</si>
  <si>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</si>
  <si>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</si>
  <si>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</si>
  <si>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</si>
  <si>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</si>
  <si>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</si>
  <si>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</si>
  <si>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</si>
  <si>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</si>
  <si>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</si>
  <si>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</si>
  <si>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</si>
  <si>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</si>
  <si>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</si>
  <si>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</si>
  <si>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</si>
  <si>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</si>
  <si>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</si>
  <si>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</si>
  <si>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</si>
  <si>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</si>
  <si>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</si>
  <si>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</si>
  <si>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</si>
  <si>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</si>
  <si>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</si>
  <si>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</si>
  <si>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</si>
  <si>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</si>
  <si>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</si>
  <si>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</si>
  <si>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</si>
  <si>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</si>
  <si>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</si>
  <si>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</si>
  <si>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</si>
  <si>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</si>
  <si>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</si>
  <si>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</si>
  <si>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</si>
  <si>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</si>
  <si>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</si>
  <si>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</si>
  <si>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</si>
  <si>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</si>
  <si>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</si>
  <si>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</si>
  <si>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</si>
  <si>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</si>
  <si>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</si>
  <si>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</si>
  <si>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</si>
  <si>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</si>
  <si>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</si>
  <si>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</si>
  <si>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</si>
  <si>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</si>
  <si>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</si>
  <si>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</si>
  <si>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</si>
  <si>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</si>
  <si>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</si>
  <si>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</si>
  <si>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</si>
  <si>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</si>
  <si>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</si>
  <si>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</si>
  <si>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</si>
  <si>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</si>
  <si>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</si>
  <si>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</si>
  <si>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</si>
  <si>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</si>
  <si>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</si>
  <si>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</si>
  <si>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</si>
  <si>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</si>
  <si>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</si>
  <si>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</si>
  <si>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</si>
  <si>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</si>
  <si>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</si>
  <si>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</si>
  <si>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</si>
  <si>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</si>
  <si>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</si>
  <si>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</si>
  <si>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</si>
  <si>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</si>
  <si>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</si>
  <si>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</si>
  <si>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</si>
  <si>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</si>
  <si>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</si>
  <si>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</si>
  <si>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</si>
  <si>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</si>
  <si>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</si>
  <si>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</si>
  <si>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</si>
  <si>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</si>
  <si>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</si>
  <si>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</si>
  <si>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</si>
  <si>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</si>
  <si>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</si>
  <si>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</si>
  <si>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</si>
  <si>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</si>
  <si>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</si>
  <si>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</si>
  <si>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</si>
  <si>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</si>
  <si>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</si>
  <si>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</si>
  <si>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</si>
  <si>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</si>
  <si>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</si>
  <si>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</si>
  <si>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</si>
  <si>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</si>
  <si>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</si>
  <si>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</si>
  <si>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</si>
  <si>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</si>
  <si>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</si>
  <si>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</si>
  <si>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</si>
  <si>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</si>
  <si>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</si>
  <si>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</si>
  <si>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</si>
  <si>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</si>
  <si>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</si>
  <si>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</si>
  <si>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</si>
  <si>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</si>
  <si>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</si>
  <si>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</si>
  <si>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</si>
  <si>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</si>
  <si>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</si>
  <si>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</si>
  <si>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</si>
  <si>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</si>
  <si>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</si>
  <si>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</si>
  <si>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</si>
  <si>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</si>
  <si>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</si>
  <si>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</si>
  <si>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</si>
  <si>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</si>
  <si>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</si>
  <si>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</si>
  <si>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</si>
  <si>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</si>
  <si>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</si>
  <si>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</si>
  <si>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</si>
  <si>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</si>
  <si>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</si>
  <si>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</si>
  <si>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</si>
  <si>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</si>
  <si>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</si>
  <si>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</si>
  <si>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</si>
  <si>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</si>
  <si>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</si>
  <si>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</si>
  <si>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</si>
  <si>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</si>
  <si>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</si>
  <si>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</si>
  <si>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</si>
  <si>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</si>
  <si>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</si>
  <si>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</si>
  <si>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</si>
  <si>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</si>
  <si>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</si>
  <si>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</si>
  <si>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</si>
  <si>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</si>
  <si>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</si>
  <si>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</si>
  <si>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</si>
  <si>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</si>
  <si>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</si>
  <si>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</si>
  <si>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</si>
  <si>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</si>
  <si>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</si>
  <si>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</si>
  <si>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</si>
  <si>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</si>
  <si>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</si>
  <si>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</si>
  <si>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</si>
  <si>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</si>
  <si>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</si>
  <si>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</si>
  <si>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</si>
  <si>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</si>
  <si>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</si>
  <si>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</si>
  <si>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</si>
  <si>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</si>
  <si>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</si>
  <si>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</si>
  <si>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</si>
  <si>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</si>
  <si>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</si>
  <si>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</si>
  <si>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</si>
  <si>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</si>
  <si>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</si>
  <si>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</si>
  <si>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</si>
  <si>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</si>
  <si>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</si>
  <si>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</si>
  <si>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</si>
  <si>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</si>
  <si>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</si>
  <si>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</si>
  <si>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</si>
  <si>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</si>
  <si>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</si>
  <si>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</si>
  <si>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</si>
  <si>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</si>
  <si>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</si>
  <si>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</si>
  <si>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</si>
  <si>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</si>
  <si>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</si>
  <si>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</si>
  <si>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</si>
  <si>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</si>
  <si>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</si>
  <si>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</si>
  <si>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</si>
  <si>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</si>
  <si>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</si>
  <si>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</si>
  <si>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</si>
  <si>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</si>
  <si>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</si>
  <si>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</si>
  <si>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</si>
  <si>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</si>
  <si>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</si>
  <si>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</si>
  <si>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</si>
  <si>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</si>
  <si>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</si>
  <si>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</si>
  <si>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</si>
  <si>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</si>
  <si>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</si>
  <si>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</si>
  <si>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</si>
  <si>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</si>
  <si>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</si>
  <si>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</si>
  <si>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</si>
  <si>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</si>
  <si>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</si>
  <si>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</si>
  <si>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</si>
  <si>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</si>
  <si>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</si>
  <si>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</si>
  <si>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</si>
  <si>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</si>
  <si>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</si>
  <si>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</si>
  <si>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</si>
  <si>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</si>
  <si>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</si>
  <si>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</si>
  <si>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</si>
  <si>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</si>
  <si>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</si>
  <si>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</si>
  <si>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</si>
  <si>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</si>
  <si>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</si>
  <si>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</si>
  <si>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</si>
  <si>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</si>
  <si>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</si>
  <si>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</si>
  <si>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</si>
  <si>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</si>
  <si>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</si>
  <si>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</si>
  <si>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</si>
  <si>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</si>
  <si>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</si>
  <si>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</si>
  <si>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</si>
  <si>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</si>
  <si>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</si>
  <si>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</si>
  <si>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</si>
  <si>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</si>
  <si>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</si>
  <si>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</si>
  <si>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</si>
  <si>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</si>
  <si>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</si>
  <si>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</si>
  <si>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</si>
  <si>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</si>
  <si>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</si>
  <si>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</si>
  <si>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</si>
  <si>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</si>
  <si>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</si>
  <si>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</si>
  <si>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</si>
  <si>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</si>
  <si>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</si>
  <si>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</si>
  <si>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</si>
  <si>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</si>
  <si>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</si>
  <si>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</si>
  <si>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</si>
  <si>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</si>
  <si>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</si>
  <si>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</si>
  <si>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</si>
  <si>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</si>
  <si>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</si>
  <si>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</si>
  <si>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</si>
  <si>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</si>
  <si>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</si>
  <si>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</si>
  <si>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</si>
  <si>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</si>
  <si>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</si>
  <si>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</si>
  <si>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</si>
  <si>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</si>
  <si>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</si>
  <si>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</si>
  <si>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</si>
  <si>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</si>
  <si>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</si>
  <si>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</si>
  <si>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</si>
  <si>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</si>
  <si>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</si>
  <si>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</si>
  <si>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</si>
  <si>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</si>
  <si>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</si>
  <si>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</si>
  <si>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</si>
  <si>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</si>
  <si>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</si>
  <si>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</si>
  <si>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</si>
  <si>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</si>
  <si>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</si>
  <si>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</si>
  <si>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</si>
  <si>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</si>
  <si>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</si>
  <si>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</si>
  <si>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</si>
  <si>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</si>
  <si>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</si>
  <si>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</si>
  <si>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</si>
  <si>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</si>
  <si>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</si>
  <si>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</si>
  <si>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</si>
  <si>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</si>
  <si>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</si>
  <si>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</si>
  <si>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</si>
  <si>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</si>
  <si>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</si>
  <si>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</si>
  <si>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</si>
  <si>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</si>
  <si>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</si>
  <si>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</si>
  <si>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</si>
  <si>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</si>
  <si>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</si>
  <si>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</si>
  <si>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</si>
  <si>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</si>
  <si>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</si>
  <si>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</si>
  <si>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</si>
  <si>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</si>
  <si>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</si>
  <si>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</si>
  <si>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</si>
  <si>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</si>
  <si>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</si>
  <si>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</si>
  <si>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</si>
  <si>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</si>
  <si>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</si>
  <si>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</si>
  <si>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</si>
  <si>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</si>
  <si>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</si>
  <si>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</si>
  <si>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</si>
  <si>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</si>
  <si>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</si>
  <si>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</si>
  <si>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</si>
  <si>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</si>
  <si>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</si>
  <si>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</si>
  <si>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</si>
  <si>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</si>
  <si>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</si>
  <si>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</si>
  <si>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</si>
  <si>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</si>
  <si>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</si>
  <si>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</si>
  <si>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</si>
  <si>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</si>
  <si>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</si>
  <si>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</si>
  <si>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</si>
  <si>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</si>
  <si>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</si>
  <si>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</si>
  <si>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</si>
  <si>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</si>
  <si>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</si>
  <si>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</si>
  <si>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</si>
  <si>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</si>
  <si>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</si>
  <si>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</si>
  <si>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</si>
  <si>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</si>
  <si>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</si>
  <si>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</si>
  <si>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</si>
  <si>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</si>
  <si>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</si>
  <si>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</si>
  <si>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</si>
  <si>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</si>
  <si>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</si>
  <si>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</si>
  <si>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</si>
  <si>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</si>
  <si>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</si>
  <si>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</si>
  <si>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</si>
  <si>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</si>
  <si>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</si>
  <si>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</si>
  <si>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</si>
  <si>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</si>
  <si>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</si>
  <si>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</si>
  <si>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</si>
  <si>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</si>
  <si>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</si>
  <si>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</si>
  <si>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</si>
  <si>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</si>
  <si>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</si>
  <si>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</si>
  <si>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</si>
  <si>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</si>
  <si>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</si>
  <si>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</si>
  <si>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</si>
  <si>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</si>
  <si>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</si>
  <si>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</si>
  <si>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</si>
  <si>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</si>
  <si>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</si>
  <si>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</si>
  <si>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</si>
  <si>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</si>
  <si>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</si>
  <si>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</si>
  <si>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</si>
  <si>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</si>
  <si>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</si>
  <si>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</si>
  <si>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</si>
  <si>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</si>
  <si>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</si>
  <si>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</si>
  <si>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</si>
  <si>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</si>
  <si>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</si>
  <si>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</si>
  <si>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</si>
  <si>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</si>
  <si>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</si>
  <si>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</si>
  <si>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</si>
  <si>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</si>
  <si>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</si>
  <si>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</si>
  <si>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</si>
  <si>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</si>
  <si>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</si>
  <si>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</si>
  <si>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</si>
  <si>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</si>
  <si>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</si>
  <si>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</si>
  <si>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</si>
  <si>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</si>
  <si>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</si>
  <si>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</si>
  <si>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</si>
  <si>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</si>
  <si>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</si>
  <si>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</si>
  <si>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</si>
  <si>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</si>
  <si>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</si>
  <si>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</si>
  <si>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</si>
  <si>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</si>
  <si>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</si>
  <si>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</si>
  <si>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</si>
  <si>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</si>
  <si>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</si>
  <si>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</si>
  <si>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</si>
  <si>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</si>
  <si>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</si>
  <si>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</si>
  <si>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</si>
  <si>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</si>
  <si>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</si>
  <si>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</si>
  <si>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</si>
  <si>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</si>
  <si>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</si>
  <si>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</si>
  <si>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</si>
  <si>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</si>
  <si>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</si>
  <si>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</si>
  <si>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</si>
  <si>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</si>
  <si>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</si>
  <si>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</si>
  <si>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</si>
  <si>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</si>
  <si>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</si>
  <si>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</si>
  <si>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</si>
  <si>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</si>
  <si>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</si>
  <si>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</si>
  <si>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</si>
  <si>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</si>
  <si>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</si>
  <si>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</si>
  <si>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</si>
  <si>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</si>
  <si>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</si>
  <si>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</si>
  <si>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</si>
  <si>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</si>
  <si>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</si>
  <si>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</si>
  <si>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</si>
  <si>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</si>
  <si>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</si>
  <si>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</si>
  <si>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</si>
  <si>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</si>
  <si>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</si>
  <si>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</si>
  <si>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</si>
  <si>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</si>
  <si>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</si>
  <si>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</si>
  <si>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</si>
  <si>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</si>
  <si>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</si>
  <si>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</si>
  <si>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</si>
  <si>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</si>
  <si>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</si>
  <si>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</si>
  <si>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</si>
  <si>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</si>
  <si>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</si>
  <si>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</si>
  <si>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</si>
  <si>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</si>
  <si>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</si>
  <si>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</si>
  <si>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</si>
  <si>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</si>
  <si>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</si>
  <si>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</si>
  <si>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</si>
  <si>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</si>
  <si>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</si>
  <si>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</si>
  <si>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</si>
  <si>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</si>
  <si>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</si>
  <si>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</si>
  <si>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</si>
  <si>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</si>
  <si>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</si>
  <si>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</si>
  <si>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</si>
  <si>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</si>
  <si>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</si>
  <si>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</si>
  <si>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</si>
  <si>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</si>
  <si>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</si>
  <si>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</si>
  <si>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</si>
  <si>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</si>
  <si>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</si>
  <si>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</si>
  <si>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</si>
  <si>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</si>
  <si>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</si>
  <si>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</si>
  <si>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</si>
  <si>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</si>
  <si>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</si>
  <si>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</si>
  <si>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</si>
  <si>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</si>
  <si>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</si>
  <si>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</si>
  <si>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</si>
  <si>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</si>
  <si>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</si>
  <si>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</si>
  <si>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</si>
  <si>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</si>
  <si>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</si>
  <si>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</si>
  <si>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</si>
  <si>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</si>
  <si>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</si>
  <si>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</si>
  <si>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</si>
  <si>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</si>
  <si>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</si>
  <si>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</si>
  <si>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</si>
  <si>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</si>
  <si>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</si>
  <si>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</si>
  <si>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</si>
  <si>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</si>
  <si>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</si>
  <si>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</si>
  <si>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</si>
  <si>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</si>
  <si>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</si>
  <si>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</si>
  <si>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</si>
  <si>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</si>
  <si>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</si>
  <si>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</si>
  <si>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</si>
  <si>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</si>
  <si>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</si>
  <si>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</si>
  <si>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</si>
  <si>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</si>
  <si>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</si>
  <si>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</si>
  <si>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</si>
  <si>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</si>
  <si>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</si>
  <si>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</si>
  <si>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</si>
  <si>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</si>
  <si>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</si>
  <si>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</si>
  <si>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</si>
  <si>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</si>
  <si>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</si>
  <si>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</si>
  <si>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</si>
  <si>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</si>
  <si>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</si>
  <si>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</si>
  <si>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</si>
  <si>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</si>
  <si>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</si>
  <si>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</si>
  <si>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</si>
  <si>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</si>
  <si>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</si>
  <si>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</si>
  <si>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</si>
  <si>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</si>
  <si>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</si>
  <si>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</si>
  <si>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</si>
  <si>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</si>
  <si>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</si>
  <si>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</si>
  <si>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</si>
  <si>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</si>
  <si>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</si>
  <si>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</si>
  <si>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</si>
  <si>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</si>
  <si>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</si>
  <si>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</si>
  <si>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</si>
  <si>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</si>
  <si>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</si>
  <si>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</si>
  <si>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</si>
  <si>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</si>
  <si>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</si>
  <si>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</si>
  <si>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</si>
  <si>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</si>
  <si>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</si>
  <si>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</si>
  <si>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</si>
  <si>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</si>
  <si>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</si>
  <si>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</si>
  <si>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</si>
  <si>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</si>
  <si>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</si>
  <si>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</si>
  <si>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</si>
  <si>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</si>
  <si>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</si>
  <si>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</si>
  <si>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</si>
  <si>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</si>
  <si>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</si>
  <si>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</si>
  <si>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</si>
  <si>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</si>
  <si>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</si>
  <si>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</si>
  <si>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</si>
  <si>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</si>
  <si>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</si>
  <si>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</si>
  <si>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</si>
  <si>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</si>
  <si>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</si>
  <si>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</si>
  <si>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</si>
  <si>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</si>
  <si>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</si>
  <si>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</si>
  <si>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</si>
  <si>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</si>
  <si>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</si>
  <si>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</si>
  <si>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</si>
  <si>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</si>
  <si>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</si>
  <si>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</si>
  <si>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</si>
  <si>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</si>
  <si>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</si>
  <si>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</si>
  <si>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</si>
  <si>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</si>
  <si>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</si>
  <si>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</si>
  <si>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</si>
  <si>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</si>
  <si>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</si>
  <si>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</si>
  <si>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</si>
  <si>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</si>
  <si>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</si>
  <si>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</si>
  <si>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</si>
  <si>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</si>
  <si>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</si>
  <si>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</si>
  <si>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</si>
  <si>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</si>
  <si>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</si>
  <si>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</si>
  <si>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</si>
  <si>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</si>
  <si>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</si>
  <si>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</si>
  <si>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</si>
  <si>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</si>
  <si>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</si>
  <si>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</si>
  <si>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</si>
  <si>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</si>
  <si>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</si>
  <si>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</si>
  <si>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</si>
  <si>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</si>
  <si>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</si>
  <si>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</si>
  <si>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</si>
  <si>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</si>
  <si>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</si>
  <si>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</si>
  <si>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</si>
  <si>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</si>
  <si>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</si>
  <si>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</si>
  <si>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</si>
  <si>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</si>
  <si>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</si>
  <si>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</si>
  <si>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</si>
  <si>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</si>
  <si>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</si>
  <si>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</si>
  <si>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</si>
  <si>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</si>
  <si>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</si>
  <si>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</si>
  <si>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</si>
  <si>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</si>
  <si>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</si>
  <si>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</si>
  <si>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</si>
  <si>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</si>
  <si>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</si>
  <si>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</si>
  <si>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</si>
  <si>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</si>
  <si>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</si>
  <si>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</si>
  <si>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</si>
  <si>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</si>
  <si>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</si>
  <si>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</si>
  <si>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</si>
  <si>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</si>
  <si>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</si>
  <si>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</si>
  <si>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</si>
  <si>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</si>
  <si>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</si>
  <si>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</si>
  <si>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</si>
  <si>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</si>
  <si>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</si>
  <si>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</si>
  <si>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</si>
  <si>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</si>
  <si>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</si>
  <si>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</si>
  <si>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</si>
  <si>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</si>
  <si>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</si>
  <si>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</si>
  <si>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</si>
  <si>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</si>
  <si>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</si>
  <si>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</si>
  <si>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</si>
  <si>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</si>
  <si>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</si>
  <si>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</si>
  <si>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</si>
  <si>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</si>
  <si>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</si>
  <si>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</si>
  <si>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</si>
  <si>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</si>
  <si>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</si>
  <si>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</si>
  <si>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</si>
  <si>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</si>
  <si>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</si>
  <si>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</si>
  <si>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</si>
  <si>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</si>
  <si>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</si>
  <si>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</si>
  <si>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</si>
  <si>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</si>
  <si>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</si>
  <si>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</si>
  <si>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</si>
  <si>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</si>
  <si>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</si>
  <si>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</si>
  <si>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</si>
  <si>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</si>
  <si>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</si>
  <si>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</si>
  <si>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</si>
  <si>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</si>
  <si>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</si>
  <si>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</si>
  <si>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</si>
  <si>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</si>
  <si>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</si>
  <si>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</si>
  <si>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</si>
  <si>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</si>
  <si>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</si>
  <si>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</si>
  <si>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</si>
  <si>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</si>
  <si>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</si>
  <si>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</si>
  <si>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</si>
  <si>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</si>
  <si>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</si>
  <si>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</si>
  <si>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</si>
  <si>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</si>
  <si>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</si>
  <si>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</si>
  <si>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</si>
  <si>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</si>
  <si>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</si>
  <si>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</si>
  <si>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</si>
  <si>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</si>
  <si>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</si>
  <si>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</si>
  <si>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</si>
  <si>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</si>
  <si>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</si>
  <si>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</si>
  <si>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</si>
  <si>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</si>
  <si>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</si>
  <si>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</si>
  <si>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</si>
  <si>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</si>
  <si>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</si>
  <si>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</si>
  <si>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</si>
  <si>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</si>
  <si>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</si>
  <si>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</si>
  <si>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</si>
  <si>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</si>
  <si>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</si>
  <si>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</si>
  <si>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</si>
  <si>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</si>
  <si>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</si>
  <si>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</si>
  <si>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</si>
  <si>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</si>
  <si>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</si>
  <si>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</si>
  <si>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</si>
  <si>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</si>
  <si>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</si>
  <si>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</si>
  <si>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</si>
  <si>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</si>
  <si>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</si>
  <si>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</si>
  <si>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</si>
  <si>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</si>
  <si>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</si>
  <si>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</si>
  <si>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</si>
  <si>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</si>
  <si>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</si>
  <si>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</si>
  <si>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</si>
  <si>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</si>
  <si>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</si>
  <si>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</si>
  <si>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</si>
  <si>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</si>
  <si>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</si>
  <si>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</si>
  <si>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</si>
  <si>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</si>
  <si>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</si>
  <si>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</si>
  <si>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</si>
  <si>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</si>
  <si>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</si>
  <si>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</si>
  <si>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</si>
  <si>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</si>
  <si>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</si>
  <si>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</si>
  <si>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</si>
  <si>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</si>
  <si>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</si>
  <si>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</si>
  <si>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</si>
  <si>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</si>
  <si>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</si>
  <si>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</si>
  <si>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</si>
  <si>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</si>
  <si>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</si>
  <si>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</si>
  <si>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</si>
  <si>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</si>
  <si>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</si>
  <si>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</si>
  <si>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</si>
  <si>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</si>
  <si>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</si>
  <si>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</si>
  <si>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</si>
  <si>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</si>
  <si>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</si>
  <si>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</si>
  <si>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</si>
  <si>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</si>
  <si>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</si>
  <si>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</si>
  <si>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</si>
  <si>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</si>
  <si>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</si>
  <si>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</si>
  <si>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</si>
  <si>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</si>
  <si>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</si>
  <si>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</si>
  <si>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</si>
  <si>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</si>
  <si>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</si>
  <si>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</si>
  <si>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</si>
  <si>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</si>
  <si>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</si>
  <si>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</si>
  <si>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</si>
  <si>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</si>
  <si>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</si>
  <si>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</si>
  <si>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</si>
  <si>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</si>
  <si>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</si>
  <si>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</si>
  <si>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</si>
  <si>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</si>
  <si>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</si>
  <si>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</si>
  <si>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</si>
  <si>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</si>
  <si>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</si>
  <si>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</si>
  <si>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</si>
  <si>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</si>
  <si>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</si>
  <si>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</si>
  <si>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</si>
  <si>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</si>
  <si>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</si>
  <si>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</si>
  <si>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</si>
  <si>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</si>
  <si>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</si>
  <si>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</si>
  <si>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</si>
  <si>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</si>
  <si>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</si>
  <si>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</si>
  <si>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</si>
  <si>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</si>
  <si>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</si>
  <si>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</si>
  <si>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</si>
  <si>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</si>
  <si>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</si>
  <si>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</si>
  <si>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</si>
  <si>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</si>
  <si>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</si>
  <si>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</si>
  <si>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</si>
  <si>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</si>
  <si>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</si>
  <si>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</si>
  <si>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</si>
  <si>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</si>
  <si>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</si>
  <si>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</si>
  <si>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</si>
  <si>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</si>
  <si>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</si>
  <si>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</si>
  <si>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</si>
  <si>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</si>
  <si>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</si>
  <si>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</si>
  <si>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</si>
  <si>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</si>
  <si>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</si>
  <si>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</si>
  <si>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</si>
  <si>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</si>
  <si>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</si>
  <si>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</si>
  <si>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</si>
  <si>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</si>
  <si>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</si>
  <si>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</si>
  <si>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</si>
  <si>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</si>
  <si>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</si>
  <si>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</si>
  <si>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</si>
  <si>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</si>
  <si>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</si>
  <si>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</si>
  <si>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</si>
  <si>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</si>
  <si>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</si>
  <si>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</si>
  <si>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</si>
  <si>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</si>
  <si>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</si>
  <si>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</si>
  <si>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</si>
  <si>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</si>
  <si>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</si>
  <si>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</si>
  <si>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</si>
  <si>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</si>
  <si>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</si>
  <si>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</si>
  <si>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</si>
  <si>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</si>
  <si>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</si>
  <si>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</si>
  <si>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</si>
  <si>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</si>
  <si>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</si>
  <si>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</si>
  <si>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</si>
  <si>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</si>
  <si>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</si>
  <si>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</si>
  <si>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</si>
  <si>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</si>
  <si>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</si>
  <si>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</si>
  <si>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</si>
  <si>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</si>
  <si>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</si>
  <si>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</si>
  <si>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</si>
  <si>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</si>
  <si>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</si>
  <si>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</si>
  <si>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</si>
  <si>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</si>
  <si>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</si>
  <si>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</si>
  <si>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</si>
  <si>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</si>
  <si>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</si>
  <si>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</si>
  <si>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</si>
  <si>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</si>
  <si>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</si>
  <si>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</si>
  <si>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</si>
  <si>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</si>
  <si>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</si>
  <si>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</si>
  <si>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</si>
  <si>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</si>
  <si>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</si>
  <si>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</si>
  <si>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</si>
  <si>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</si>
  <si>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</si>
  <si>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</si>
  <si>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</si>
  <si>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</si>
  <si>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</si>
  <si>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</si>
  <si>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</si>
  <si>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</si>
  <si>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</si>
  <si>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</si>
  <si>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</si>
  <si>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</si>
  <si>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</si>
  <si>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</si>
  <si>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</si>
  <si>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</si>
  <si>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</si>
  <si>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</si>
  <si>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</si>
  <si>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</si>
  <si>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</si>
  <si>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</si>
  <si>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</si>
  <si>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</si>
  <si>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</si>
  <si>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</si>
  <si>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</si>
  <si>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</si>
  <si>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</si>
  <si>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</si>
  <si>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</si>
  <si>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</si>
  <si>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</si>
  <si>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</si>
  <si>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</si>
  <si>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</si>
  <si>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</si>
  <si>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</si>
  <si>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</si>
  <si>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</si>
  <si>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</si>
  <si>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</si>
  <si>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</si>
  <si>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</si>
  <si>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</si>
  <si>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</si>
  <si>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</si>
  <si>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</si>
  <si>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</si>
  <si>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</si>
  <si>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</si>
  <si>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</si>
  <si>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</si>
  <si>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</si>
  <si>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</si>
  <si>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</si>
  <si>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</si>
  <si>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</si>
  <si>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</si>
  <si>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</si>
  <si>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</si>
  <si>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</si>
  <si>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</si>
  <si>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</si>
  <si>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</si>
  <si>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</si>
  <si>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</si>
  <si>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</si>
  <si>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</si>
  <si>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</si>
  <si>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</si>
  <si>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</si>
  <si>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</si>
  <si>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</si>
  <si>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</si>
  <si>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</si>
  <si>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</si>
  <si>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</si>
  <si>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</si>
  <si>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</si>
  <si>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</si>
  <si>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</si>
  <si>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</si>
  <si>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</si>
  <si>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</si>
  <si>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</si>
  <si>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</si>
  <si>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</si>
  <si>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</si>
  <si>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</si>
  <si>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</si>
  <si>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</si>
  <si>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</si>
  <si>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</si>
  <si>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</si>
  <si>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</si>
  <si>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</si>
  <si>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</si>
  <si>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</si>
  <si>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</si>
  <si>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</si>
  <si>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</si>
  <si>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</si>
  <si>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</si>
  <si>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</si>
  <si>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</si>
  <si>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</si>
  <si>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</si>
  <si>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</si>
  <si>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</si>
  <si>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</si>
  <si>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</si>
  <si>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</si>
  <si>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</si>
  <si>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</si>
  <si>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</si>
  <si>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</si>
  <si>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</si>
  <si>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</si>
  <si>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</si>
  <si>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</si>
  <si>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</si>
  <si>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</si>
  <si>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</si>
  <si>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</si>
  <si>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</si>
  <si>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</si>
  <si>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</si>
  <si>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</si>
  <si>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</si>
  <si>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</si>
  <si>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</si>
  <si>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</si>
  <si>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</si>
  <si>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</si>
  <si>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</si>
  <si>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</si>
  <si>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</si>
  <si>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</si>
  <si>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</si>
  <si>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</si>
  <si>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</si>
  <si>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</si>
  <si>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</si>
  <si>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</si>
  <si>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</si>
  <si>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</si>
  <si>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</si>
  <si>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</si>
  <si>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</si>
  <si>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</si>
  <si>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</si>
  <si>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</si>
  <si>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</si>
  <si>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</si>
  <si>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</si>
  <si>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</si>
  <si>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</si>
  <si>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</si>
  <si>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</si>
  <si>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</si>
  <si>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</si>
  <si>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</si>
  <si>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</si>
  <si>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</si>
  <si>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</si>
  <si>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</si>
  <si>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</si>
  <si>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</si>
  <si>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</si>
  <si>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</si>
  <si>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</si>
  <si>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</si>
  <si>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</si>
  <si>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</si>
  <si>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</si>
  <si>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</si>
  <si>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</si>
  <si>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</si>
  <si>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</si>
  <si>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</si>
  <si>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</si>
  <si>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</si>
  <si>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</si>
  <si>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</si>
  <si>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</si>
  <si>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</si>
  <si>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</si>
  <si>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</si>
  <si>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</si>
  <si>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</si>
  <si>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</si>
  <si>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</si>
  <si>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</si>
  <si>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</si>
  <si>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</si>
  <si>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</si>
  <si>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</si>
  <si>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</si>
  <si>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</si>
  <si>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</si>
  <si>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</si>
  <si>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</si>
  <si>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</si>
  <si>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</si>
  <si>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</si>
  <si>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</si>
  <si>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</si>
  <si>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</si>
  <si>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</si>
  <si>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</si>
  <si>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</si>
  <si>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</si>
  <si>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</si>
  <si>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</si>
  <si>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</si>
  <si>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</si>
  <si>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</si>
  <si>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</si>
  <si>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</si>
  <si>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</si>
  <si>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</si>
  <si>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</si>
  <si>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</si>
  <si>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</si>
  <si>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</si>
  <si>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</si>
  <si>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</si>
  <si>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</si>
  <si>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</si>
  <si>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</si>
  <si>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</si>
  <si>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</si>
  <si>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</si>
  <si>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</si>
  <si>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</si>
  <si>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</si>
  <si>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</si>
  <si>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</si>
  <si>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</si>
  <si>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</si>
  <si>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</si>
  <si>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</si>
  <si>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</si>
  <si>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</si>
  <si>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</si>
  <si>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</si>
  <si>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</si>
  <si>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</si>
  <si>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</si>
  <si>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</si>
  <si>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</si>
  <si>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</si>
  <si>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</si>
  <si>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</si>
  <si>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</si>
  <si>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</si>
  <si>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</si>
  <si>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</si>
  <si>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</si>
  <si>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</si>
  <si>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</si>
  <si>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</si>
  <si>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</si>
  <si>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</si>
  <si>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</si>
  <si>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</si>
  <si>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</si>
  <si>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</si>
  <si>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</si>
  <si>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</si>
  <si>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</si>
  <si>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</si>
  <si>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</si>
  <si>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</si>
  <si>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</si>
  <si>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</si>
  <si>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</si>
  <si>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</si>
  <si>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</si>
  <si>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</si>
  <si>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</si>
  <si>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</si>
  <si>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</si>
  <si>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</si>
  <si>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</si>
  <si>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</si>
  <si>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</si>
  <si>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</si>
  <si>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</si>
  <si>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</si>
  <si>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</si>
  <si>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</si>
  <si>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</si>
  <si>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</si>
  <si>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</si>
  <si>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</si>
  <si>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</si>
  <si>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</si>
  <si>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</si>
  <si>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</si>
  <si>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</si>
  <si>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</si>
  <si>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</si>
  <si>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</si>
  <si>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</si>
  <si>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</si>
  <si>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</si>
  <si>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</si>
  <si>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</si>
  <si>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</si>
  <si>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</si>
  <si>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</si>
  <si>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</si>
  <si>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</si>
  <si>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</si>
  <si>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</si>
  <si>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</si>
  <si>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</si>
  <si>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</si>
  <si>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</si>
  <si>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</si>
  <si>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</si>
  <si>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</si>
  <si>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</si>
  <si>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</si>
  <si>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</si>
  <si>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</si>
  <si>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</si>
  <si>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</si>
  <si>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</si>
  <si>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</si>
  <si>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</si>
  <si>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</si>
  <si>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</si>
  <si>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</si>
  <si>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</si>
  <si>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</si>
  <si>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</si>
  <si>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</si>
  <si>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</si>
  <si>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</si>
  <si>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</si>
  <si>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</si>
  <si>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</si>
  <si>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</si>
  <si>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</si>
  <si>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</si>
  <si>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</si>
  <si>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</si>
  <si>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</si>
  <si>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</si>
  <si>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</si>
  <si>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</si>
  <si>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</si>
  <si>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</si>
  <si>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</si>
  <si>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</si>
  <si>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</si>
  <si>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</si>
  <si>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</si>
  <si>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</si>
  <si>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</si>
  <si>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</si>
  <si>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</si>
  <si>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</si>
  <si>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</si>
  <si>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</si>
  <si>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</si>
  <si>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</si>
  <si>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</si>
  <si>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</si>
  <si>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</si>
  <si>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</si>
  <si>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</si>
  <si>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</si>
  <si>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</si>
  <si>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</si>
  <si>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</si>
  <si>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</si>
  <si>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</si>
  <si>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</si>
  <si>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</si>
  <si>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</si>
  <si>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</si>
  <si>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</si>
  <si>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</si>
  <si>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</si>
  <si>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</si>
  <si>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</si>
  <si>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</si>
  <si>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</si>
  <si>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</si>
  <si>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</si>
  <si>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</si>
  <si>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</si>
  <si>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</si>
  <si>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</si>
  <si>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</si>
  <si>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</si>
  <si>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</si>
  <si>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</si>
  <si>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</si>
  <si>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</si>
  <si>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</si>
  <si>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</si>
  <si>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</si>
  <si>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</si>
  <si>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</si>
  <si>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</si>
  <si>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</si>
  <si>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</si>
  <si>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</si>
  <si>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</si>
  <si>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</si>
  <si>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</si>
  <si>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</si>
  <si>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</si>
  <si>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</si>
  <si>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</si>
  <si>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</si>
  <si>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</si>
  <si>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</si>
  <si>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</si>
  <si>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</si>
  <si>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</si>
  <si>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</si>
  <si>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</si>
  <si>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</si>
  <si>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</si>
  <si>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</si>
  <si>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</si>
  <si>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</si>
  <si>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</si>
  <si>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</si>
  <si>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</si>
  <si>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</si>
  <si>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</si>
  <si>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</si>
  <si>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</si>
  <si>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</si>
  <si>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</si>
  <si>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</si>
  <si>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</si>
  <si>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</si>
  <si>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</si>
  <si>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</si>
  <si>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</si>
  <si>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</si>
  <si>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</si>
  <si>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</si>
  <si>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</si>
  <si>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</si>
  <si>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</si>
  <si>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</si>
  <si>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</si>
  <si>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</si>
  <si>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</si>
  <si>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</si>
  <si>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</si>
  <si>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</si>
  <si>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</si>
  <si>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</si>
  <si>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</si>
  <si>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</si>
  <si>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</si>
  <si>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</si>
  <si>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</si>
  <si>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</si>
  <si>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</si>
  <si>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</si>
  <si>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</si>
  <si>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</si>
  <si>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</si>
  <si>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</si>
  <si>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</si>
  <si>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</si>
  <si>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</si>
  <si>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</si>
  <si>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</si>
  <si>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</si>
  <si>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</si>
  <si>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</si>
  <si>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</si>
  <si>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</si>
  <si>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</si>
  <si>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</si>
  <si>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</si>
  <si>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</si>
  <si>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</si>
  <si>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</si>
  <si>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</si>
  <si>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</si>
  <si>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</si>
  <si>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</si>
  <si>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</si>
  <si>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</si>
  <si>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</si>
  <si>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</si>
  <si>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</si>
  <si>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</si>
  <si>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</si>
  <si>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</si>
  <si>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</si>
  <si>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</si>
  <si>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</si>
  <si>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</si>
  <si>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</si>
  <si>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</si>
  <si>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</si>
  <si>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</si>
  <si>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</si>
  <si>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</si>
  <si>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</si>
  <si>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</si>
  <si>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</si>
  <si>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</si>
  <si>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</si>
  <si>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</si>
  <si>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</si>
  <si>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</si>
  <si>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</si>
  <si>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</si>
  <si>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</si>
  <si>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</si>
  <si>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</si>
  <si>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</si>
  <si>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</si>
  <si>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</si>
  <si>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</si>
  <si>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</si>
  <si>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</si>
  <si>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</si>
  <si>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</si>
  <si>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</si>
  <si>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</si>
  <si>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</si>
  <si>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</si>
  <si>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</si>
  <si>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</si>
  <si>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</si>
  <si>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</si>
  <si>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</si>
  <si>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</si>
  <si>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</si>
  <si>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</si>
  <si>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</si>
  <si>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</si>
  <si>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</si>
  <si>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</si>
  <si>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</si>
  <si>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</si>
  <si>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</si>
  <si>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</si>
  <si>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</si>
  <si>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</si>
  <si>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</si>
  <si>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</si>
  <si>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</si>
  <si>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</si>
  <si>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</si>
  <si>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</si>
  <si>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</si>
  <si>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</si>
  <si>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</si>
  <si>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</si>
  <si>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</si>
  <si>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</si>
  <si>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</si>
  <si>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</si>
  <si>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</si>
  <si>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</si>
  <si>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</si>
  <si>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</si>
  <si>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</si>
  <si>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</si>
  <si>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</si>
  <si>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</si>
  <si>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</si>
  <si>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</si>
  <si>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</si>
  <si>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</si>
  <si>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</si>
  <si>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</si>
  <si>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</si>
  <si>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</si>
  <si>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</si>
  <si>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</si>
  <si>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</si>
  <si>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</si>
  <si>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</si>
  <si>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</si>
  <si>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</si>
  <si>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</si>
  <si>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</si>
  <si>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</si>
  <si>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</si>
  <si>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</si>
  <si>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</si>
  <si>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</si>
  <si>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</si>
  <si>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</si>
  <si>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</si>
  <si>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</si>
  <si>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</si>
  <si>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</si>
  <si>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</si>
  <si>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</si>
  <si>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</si>
  <si>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</si>
  <si>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</si>
  <si>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</si>
  <si>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</si>
  <si>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</si>
  <si>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</si>
  <si>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</si>
  <si>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</si>
  <si>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</si>
  <si>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</si>
  <si>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</si>
  <si>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</si>
  <si>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</si>
  <si>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</si>
  <si>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</si>
  <si>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</si>
  <si>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</si>
  <si>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</si>
  <si>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</si>
  <si>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</si>
  <si>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</si>
  <si>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</si>
  <si>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</si>
  <si>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</si>
  <si>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</si>
  <si>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</si>
  <si>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</si>
  <si>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</si>
  <si>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</si>
  <si>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</si>
  <si>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</si>
  <si>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</si>
  <si>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</si>
  <si>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</si>
  <si>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</si>
  <si>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</si>
  <si>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</si>
  <si>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</si>
  <si>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</si>
  <si>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</si>
  <si>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</si>
  <si>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</si>
  <si>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</si>
  <si>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</si>
  <si>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</si>
  <si>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</si>
  <si>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</si>
  <si>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</si>
  <si>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</si>
  <si>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</si>
  <si>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</si>
  <si>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</si>
  <si>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</si>
  <si>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</si>
  <si>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</si>
  <si>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</si>
  <si>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</si>
  <si>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</si>
  <si>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</si>
  <si>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</si>
  <si>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</si>
  <si>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</si>
  <si>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</si>
  <si>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</si>
  <si>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</si>
  <si>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</si>
  <si>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</si>
  <si>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</si>
  <si>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</si>
  <si>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</si>
  <si>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</si>
  <si>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</si>
  <si>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</si>
  <si>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</si>
  <si>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</si>
  <si>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</si>
  <si>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</si>
  <si>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</si>
  <si>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</si>
  <si>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</si>
  <si>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</si>
  <si>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</si>
  <si>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</si>
  <si>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</si>
  <si>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</si>
  <si>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</si>
  <si>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</si>
  <si>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</si>
  <si>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</si>
  <si>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</si>
  <si>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</si>
  <si>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</si>
  <si>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</si>
  <si>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</si>
  <si>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</si>
  <si>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</si>
  <si>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</si>
  <si>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</si>
  <si>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</si>
  <si>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</si>
  <si>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</si>
  <si>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</si>
  <si>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</si>
  <si>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</si>
  <si>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</si>
  <si>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</si>
  <si>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</si>
  <si>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</si>
  <si>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</si>
  <si>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</si>
  <si>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</si>
  <si>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</si>
  <si>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</si>
  <si>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</si>
  <si>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</si>
  <si>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</si>
  <si>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</si>
  <si>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</si>
  <si>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</si>
  <si>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</si>
  <si>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</si>
  <si>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</si>
  <si>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</si>
  <si>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</si>
  <si>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</si>
  <si>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</si>
  <si>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</si>
  <si>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</si>
  <si>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</si>
  <si>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</si>
  <si>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</si>
  <si>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</si>
  <si>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</si>
  <si>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</si>
  <si>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</si>
  <si>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</si>
  <si>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</si>
  <si>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</si>
  <si>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</si>
  <si>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</si>
  <si>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</si>
  <si>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</si>
  <si>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</si>
  <si>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</si>
  <si>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</si>
  <si>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</si>
  <si>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</si>
  <si>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</si>
  <si>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</si>
  <si>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</si>
  <si>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</si>
  <si>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</si>
  <si>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</si>
  <si>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</si>
  <si>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</si>
  <si>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</si>
  <si>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</si>
  <si>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</si>
  <si>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</si>
  <si>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</si>
  <si>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</si>
  <si>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</si>
  <si>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</si>
  <si>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</si>
  <si>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</si>
  <si>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</si>
  <si>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</si>
  <si>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</si>
  <si>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</si>
  <si>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</si>
  <si>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</si>
  <si>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</si>
  <si>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</si>
  <si>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</si>
  <si>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</si>
  <si>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</si>
  <si>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</si>
  <si>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</si>
  <si>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</si>
  <si>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</si>
  <si>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</si>
  <si>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</si>
  <si>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</si>
  <si>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</si>
  <si>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</si>
  <si>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</si>
  <si>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</si>
  <si>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</si>
  <si>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</si>
  <si>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</si>
  <si>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</si>
  <si>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</si>
  <si>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</si>
  <si>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</si>
  <si>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</si>
  <si>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</si>
  <si>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</si>
  <si>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</si>
  <si>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</si>
  <si>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</si>
  <si>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</si>
  <si>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</si>
  <si>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</si>
  <si>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</si>
  <si>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</si>
  <si>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</si>
  <si>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</si>
  <si>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</si>
  <si>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</si>
  <si>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</si>
  <si>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</si>
  <si>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</si>
  <si>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</si>
  <si>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</si>
  <si>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</si>
  <si>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</si>
  <si>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</si>
  <si>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</si>
  <si>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</si>
  <si>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</si>
  <si>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</si>
  <si>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</si>
  <si>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</si>
  <si>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</si>
  <si>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</si>
  <si>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</si>
  <si>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</si>
  <si>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</si>
  <si>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</si>
  <si>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</si>
  <si>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</si>
  <si>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</si>
  <si>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</si>
  <si>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</si>
  <si>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</si>
  <si>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</si>
  <si>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</si>
  <si>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</si>
  <si>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</si>
  <si>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</si>
  <si>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</si>
  <si>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</si>
  <si>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</si>
  <si>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</si>
  <si>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</si>
  <si>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</si>
  <si>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</si>
  <si>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</si>
  <si>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</si>
  <si>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</si>
  <si>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</si>
  <si>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</si>
  <si>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</si>
  <si>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</si>
  <si>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</si>
  <si>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</si>
  <si>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</si>
  <si>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</si>
  <si>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</si>
  <si>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</si>
  <si>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</si>
  <si>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</si>
  <si>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</si>
  <si>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</si>
  <si>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</si>
  <si>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</si>
  <si>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</si>
  <si>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</si>
  <si>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</si>
  <si>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</si>
  <si>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</si>
  <si>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</si>
  <si>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</si>
  <si>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</si>
  <si>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</si>
  <si>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</si>
  <si>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</si>
  <si>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</si>
  <si>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</si>
  <si>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</si>
  <si>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</si>
  <si>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</si>
  <si>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</si>
  <si>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</si>
  <si>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</si>
  <si>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</si>
  <si>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</si>
  <si>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</si>
  <si>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</si>
  <si>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</si>
  <si>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</si>
  <si>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</si>
  <si>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</si>
  <si>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</si>
  <si>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</si>
  <si>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</si>
  <si>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</si>
  <si>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</si>
  <si>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</si>
  <si>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</si>
  <si>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</si>
  <si>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</si>
  <si>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</si>
  <si>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</si>
  <si>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</si>
  <si>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</si>
  <si>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</si>
  <si>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</si>
  <si>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</si>
  <si>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</si>
  <si>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</si>
  <si>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</si>
  <si>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</si>
  <si>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</si>
  <si>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</si>
  <si>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</si>
  <si>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</si>
  <si>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</si>
  <si>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</si>
  <si>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</si>
  <si>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</si>
  <si>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</si>
  <si>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</si>
  <si>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</si>
  <si>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</si>
  <si>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</si>
  <si>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</si>
  <si>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</si>
  <si>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</si>
  <si>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</si>
  <si>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</si>
  <si>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</si>
  <si>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</si>
  <si>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</si>
  <si>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</si>
  <si>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</si>
  <si>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</si>
  <si>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</si>
  <si>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</si>
  <si>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</si>
  <si>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</si>
  <si>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</si>
  <si>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</si>
  <si>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</si>
  <si>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</si>
  <si>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</si>
  <si>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</si>
  <si>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</si>
  <si>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</si>
  <si>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</si>
  <si>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</si>
  <si>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</si>
  <si>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</si>
  <si>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</si>
  <si>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</si>
  <si>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</si>
  <si>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</si>
  <si>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</si>
  <si>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</si>
  <si>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</si>
  <si>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</si>
  <si>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</si>
  <si>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</si>
  <si>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</si>
  <si>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</si>
  <si>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</si>
  <si>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</si>
  <si>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</si>
  <si>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</si>
  <si>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</si>
  <si>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</si>
  <si>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</si>
  <si>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</si>
  <si>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</si>
  <si>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</si>
  <si>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</si>
  <si>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</si>
  <si>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</si>
  <si>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</si>
  <si>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</si>
  <si>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</si>
  <si>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</si>
  <si>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</si>
  <si>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</si>
  <si>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</si>
  <si>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</si>
  <si>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</si>
  <si>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</si>
  <si>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</si>
  <si>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</si>
  <si>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</si>
  <si>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</si>
  <si>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</si>
  <si>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</si>
  <si>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</si>
  <si>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</si>
  <si>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</si>
  <si>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</si>
  <si>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</si>
  <si>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</si>
  <si>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</si>
  <si>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</si>
  <si>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</si>
  <si>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</si>
  <si>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</si>
  <si>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</si>
  <si>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</si>
  <si>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</si>
  <si>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</si>
  <si>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</si>
  <si>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</si>
  <si>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</si>
  <si>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</si>
  <si>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</si>
  <si>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</si>
  <si>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</si>
  <si>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</si>
  <si>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</si>
  <si>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</si>
  <si>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</si>
  <si>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</si>
  <si>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</si>
  <si>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</si>
  <si>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</si>
  <si>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</si>
  <si>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</si>
  <si>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</si>
  <si>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</si>
  <si>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</si>
  <si>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</si>
  <si>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</si>
  <si>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</si>
  <si>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</si>
  <si>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</si>
  <si>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</si>
  <si>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</si>
  <si>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</si>
  <si>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</si>
  <si>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</si>
  <si>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</si>
  <si>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</si>
  <si>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</si>
  <si>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</si>
  <si>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</si>
  <si>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</si>
  <si>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</si>
  <si>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</si>
  <si>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</si>
  <si>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</si>
  <si>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</si>
  <si>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</si>
  <si>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</si>
  <si>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</si>
  <si>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</si>
  <si>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</si>
  <si>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</si>
  <si>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</si>
  <si>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</si>
  <si>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</si>
  <si>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</si>
  <si>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</si>
  <si>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</si>
  <si>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</si>
  <si>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</si>
  <si>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</si>
  <si>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</si>
  <si>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</si>
  <si>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</si>
  <si>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</si>
  <si>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</si>
  <si>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</si>
  <si>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</si>
  <si>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</si>
  <si>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</si>
  <si>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</si>
  <si>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</si>
  <si>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</si>
  <si>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</si>
  <si>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</si>
  <si>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</si>
  <si>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</si>
  <si>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</si>
  <si>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</si>
  <si>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</si>
  <si>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</si>
  <si>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</si>
  <si>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</si>
  <si>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</si>
  <si>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</si>
  <si>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</si>
  <si>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</si>
  <si>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</si>
  <si>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</si>
  <si>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</si>
  <si>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</si>
  <si>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</si>
  <si>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</si>
  <si>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</si>
  <si>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</si>
  <si>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</si>
  <si>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</si>
  <si>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</si>
  <si>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</si>
  <si>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</si>
  <si>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</si>
  <si>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</si>
  <si>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</si>
  <si>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</si>
  <si>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</si>
  <si>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</si>
  <si>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</si>
  <si>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</si>
  <si>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</si>
  <si>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</si>
  <si>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</si>
  <si>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</si>
  <si>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</si>
  <si>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</si>
  <si>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</si>
  <si>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</si>
  <si>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</si>
  <si>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</si>
  <si>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</si>
  <si>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</si>
  <si>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</si>
  <si>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</si>
  <si>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</si>
  <si>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</si>
  <si>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</si>
  <si>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</si>
  <si>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</si>
  <si>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</si>
  <si>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</si>
  <si>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</si>
  <si>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</si>
  <si>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</si>
  <si>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</si>
  <si>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</si>
  <si>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</si>
  <si>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</si>
  <si>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</si>
  <si>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</si>
  <si>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</si>
  <si>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</si>
  <si>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</si>
  <si>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</si>
  <si>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</si>
  <si>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</si>
  <si>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</si>
  <si>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</si>
  <si>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</si>
  <si>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</si>
  <si>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</si>
  <si>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</si>
  <si>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</si>
  <si>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</si>
  <si>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</si>
  <si>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</si>
  <si>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</si>
  <si>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</si>
  <si>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</si>
  <si>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</si>
  <si>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</si>
  <si>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</si>
  <si>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</si>
  <si>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</si>
  <si>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</si>
  <si>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</si>
  <si>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</si>
  <si>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</si>
  <si>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</si>
  <si>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</si>
  <si>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</si>
  <si>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</si>
  <si>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</si>
  <si>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</si>
  <si>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</si>
  <si>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</si>
  <si>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</si>
  <si>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</si>
  <si>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</si>
  <si>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</si>
  <si>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</si>
  <si>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</si>
  <si>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</si>
  <si>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</si>
  <si>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</si>
  <si>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</si>
  <si>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</si>
  <si>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</si>
  <si>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</si>
  <si>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</si>
  <si>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</si>
  <si>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</si>
  <si>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</si>
  <si>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</si>
  <si>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</si>
  <si>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</si>
  <si>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</si>
  <si>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</si>
  <si>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</si>
  <si>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</si>
  <si>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</si>
  <si>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</si>
  <si>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</si>
  <si>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</si>
  <si>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</si>
  <si>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</si>
  <si>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</si>
  <si>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</si>
  <si>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</si>
  <si>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</si>
  <si>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</si>
  <si>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</si>
  <si>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</si>
  <si>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</si>
  <si>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</si>
  <si>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</si>
  <si>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</si>
  <si>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</si>
  <si>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</si>
  <si>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</si>
  <si>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</si>
  <si>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</si>
  <si>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</si>
  <si>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</si>
  <si>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</si>
  <si>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</si>
  <si>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</si>
  <si>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</si>
  <si>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</si>
  <si>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</si>
  <si>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</si>
  <si>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</si>
  <si>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</si>
  <si>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</si>
  <si>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</si>
  <si>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</si>
  <si>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</si>
  <si>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</si>
  <si>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</si>
  <si>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</si>
  <si>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</si>
  <si>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</si>
  <si>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</si>
  <si>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</si>
  <si>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</si>
  <si>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</si>
  <si>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</si>
  <si>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</si>
  <si>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</si>
  <si>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</si>
  <si>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</si>
  <si>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</si>
  <si>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</si>
  <si>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</si>
  <si>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</si>
  <si>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</si>
  <si>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</si>
  <si>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</si>
  <si>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</si>
  <si>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</si>
  <si>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</si>
  <si>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</si>
  <si>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</si>
  <si>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</si>
  <si>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</si>
  <si>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</si>
  <si>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</si>
  <si>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</si>
  <si>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</si>
  <si>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</si>
  <si>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</si>
  <si>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</si>
  <si>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</si>
  <si>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</si>
  <si>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</si>
  <si>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</si>
  <si>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</si>
  <si>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</si>
  <si>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</si>
  <si>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</si>
  <si>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</si>
  <si>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</si>
  <si>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</si>
  <si>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</si>
  <si>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</si>
  <si>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</si>
  <si>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</si>
  <si>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</si>
  <si>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</si>
  <si>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</si>
  <si>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</si>
  <si>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</si>
  <si>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</si>
  <si>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</si>
  <si>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</si>
  <si>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</si>
  <si>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</si>
  <si>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</si>
  <si>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</si>
  <si>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</si>
  <si>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</si>
  <si>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</si>
  <si>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</si>
  <si>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</si>
  <si>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</si>
  <si>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</si>
  <si>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</si>
  <si>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</si>
  <si>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</si>
  <si>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</si>
  <si>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</si>
  <si>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</si>
  <si>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</si>
  <si>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</si>
  <si>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</si>
  <si>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</si>
  <si>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</si>
  <si>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</si>
  <si>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</si>
  <si>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</si>
  <si>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</si>
  <si>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</si>
  <si>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</si>
  <si>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</si>
  <si>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</si>
  <si>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</si>
  <si>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</si>
  <si>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</si>
  <si>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</si>
  <si>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</si>
  <si>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</si>
  <si>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</si>
  <si>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</si>
  <si>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</si>
  <si>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</si>
  <si>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</si>
  <si>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</si>
  <si>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</si>
  <si>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</si>
  <si>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</si>
  <si>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</si>
  <si>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</si>
  <si>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</si>
  <si>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</si>
  <si>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</si>
  <si>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</si>
  <si>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</si>
  <si>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</si>
  <si>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</si>
  <si>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</si>
  <si>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</si>
  <si>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</si>
  <si>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</si>
  <si>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</si>
  <si>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</si>
  <si>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</si>
  <si>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</si>
  <si>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</si>
  <si>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</si>
  <si>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</si>
  <si>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</si>
  <si>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</si>
  <si>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</si>
  <si>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</si>
  <si>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</si>
  <si>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</si>
  <si>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</si>
  <si>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</si>
  <si>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</si>
  <si>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</si>
  <si>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</si>
  <si>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</si>
  <si>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</si>
  <si>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</si>
  <si>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</si>
  <si>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</si>
  <si>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</si>
  <si>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</si>
  <si>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</si>
  <si>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</si>
  <si>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</si>
  <si>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</si>
  <si>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</si>
  <si>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</si>
  <si>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</si>
  <si>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</si>
  <si>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</si>
  <si>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</si>
  <si>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</si>
  <si>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</si>
  <si>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</si>
  <si>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</si>
  <si>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</si>
  <si>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</si>
  <si>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</si>
  <si>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</si>
  <si>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</si>
  <si>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</si>
  <si>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</si>
  <si>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</si>
  <si>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</si>
  <si>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</si>
  <si>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</si>
  <si>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</si>
  <si>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</si>
  <si>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</si>
  <si>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</si>
  <si>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</si>
  <si>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</si>
  <si>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</si>
  <si>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</si>
  <si>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</si>
  <si>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</si>
  <si>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</si>
  <si>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</si>
  <si>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</si>
  <si>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</si>
  <si>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</si>
  <si>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</si>
  <si>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</si>
  <si>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</si>
  <si>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</si>
  <si>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</si>
  <si>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</si>
  <si>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</si>
  <si>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</si>
  <si>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</si>
  <si>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</si>
  <si>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</si>
  <si>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</si>
  <si>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</si>
  <si>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</si>
  <si>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</si>
  <si>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</si>
  <si>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</si>
  <si>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</si>
  <si>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</si>
  <si>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</si>
  <si>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</si>
  <si>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</si>
  <si>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</si>
  <si>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</si>
  <si>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</si>
  <si>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</si>
  <si>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</si>
  <si>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</si>
  <si>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</si>
  <si>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</si>
  <si>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</si>
  <si>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</si>
  <si>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</si>
  <si>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</si>
  <si>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</si>
  <si>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</si>
  <si>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</si>
  <si>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</si>
  <si>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</si>
  <si>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</si>
  <si>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</si>
  <si>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</si>
  <si>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</si>
  <si>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</si>
  <si>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</si>
  <si>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</si>
  <si>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</si>
  <si>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</si>
  <si>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</si>
  <si>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</si>
  <si>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</si>
  <si>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</si>
  <si>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</si>
  <si>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</si>
  <si>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</si>
  <si>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</si>
  <si>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</si>
  <si>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</si>
  <si>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</si>
  <si>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</si>
  <si>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</si>
  <si>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</si>
  <si>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</si>
  <si>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</si>
  <si>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</si>
  <si>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</si>
  <si>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</si>
  <si>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</si>
  <si>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</si>
  <si>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</si>
  <si>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</si>
  <si>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</si>
  <si>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</si>
  <si>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</si>
  <si>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</si>
  <si>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</si>
  <si>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</si>
  <si>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</si>
  <si>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</si>
  <si>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</si>
  <si>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</si>
  <si>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</si>
  <si>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</si>
  <si>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</si>
  <si>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</si>
  <si>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</si>
  <si>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</si>
  <si>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</si>
  <si>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</si>
  <si>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</si>
  <si>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</si>
  <si>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</si>
  <si>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</si>
  <si>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</si>
  <si>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</si>
  <si>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</si>
  <si>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</si>
  <si>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</si>
  <si>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</si>
  <si>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</si>
  <si>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</si>
  <si>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</si>
  <si>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</si>
  <si>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</si>
  <si>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</si>
  <si>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</si>
  <si>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</si>
  <si>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</si>
  <si>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</si>
  <si>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</si>
  <si>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</si>
  <si>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</si>
  <si>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</si>
  <si>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</si>
  <si>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</si>
  <si>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</si>
  <si>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</si>
  <si>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</si>
  <si>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</si>
  <si>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</si>
  <si>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</si>
  <si>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</si>
  <si>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</si>
  <si>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</si>
  <si>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</si>
  <si>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</si>
  <si>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</si>
  <si>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</si>
  <si>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</si>
  <si>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</si>
  <si>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</si>
  <si>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</si>
  <si>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</si>
  <si>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</si>
  <si>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</si>
  <si>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</si>
  <si>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</si>
  <si>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</si>
  <si>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</si>
  <si>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</si>
  <si>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</si>
  <si>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</si>
  <si>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</si>
  <si>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</si>
  <si>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</si>
  <si>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</si>
  <si>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</si>
  <si>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</si>
  <si>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</si>
  <si>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</si>
  <si>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</si>
  <si>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</si>
  <si>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</si>
  <si>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</si>
  <si>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</si>
  <si>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</si>
  <si>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</si>
  <si>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</si>
  <si>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</si>
  <si>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</si>
  <si>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</si>
  <si>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</si>
  <si>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</si>
  <si>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</si>
  <si>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</si>
  <si>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</si>
  <si>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</si>
  <si>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</si>
  <si>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</si>
  <si>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</si>
  <si>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</si>
  <si>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</si>
  <si>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</si>
  <si>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</si>
  <si>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</si>
  <si>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</si>
  <si>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</si>
  <si>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</si>
  <si>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</si>
  <si>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</si>
  <si>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</si>
  <si>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</si>
  <si>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</si>
  <si>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</si>
  <si>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</si>
  <si>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</si>
  <si>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</si>
  <si>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</si>
  <si>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</si>
  <si>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</si>
  <si>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</si>
  <si>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</si>
  <si>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</si>
  <si>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</si>
  <si>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</si>
  <si>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</si>
  <si>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</si>
  <si>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</si>
  <si>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</si>
  <si>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</si>
  <si>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</si>
  <si>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</si>
  <si>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</si>
  <si>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</si>
  <si>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</si>
  <si>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</si>
  <si>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</si>
  <si>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</si>
  <si>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</si>
  <si>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</si>
  <si>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</si>
  <si>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</si>
  <si>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</si>
  <si>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</si>
  <si>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</si>
  <si>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</si>
  <si>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</si>
  <si>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</si>
  <si>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</si>
  <si>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</si>
  <si>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</si>
  <si>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</si>
  <si>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</si>
  <si>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</si>
  <si>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</si>
  <si>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</si>
  <si>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</si>
  <si>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</si>
  <si>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</si>
  <si>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</si>
  <si>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</si>
  <si>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</si>
  <si>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</si>
  <si>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</si>
  <si>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</si>
  <si>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</si>
  <si>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</si>
  <si>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</si>
  <si>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</si>
  <si>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</si>
  <si>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</si>
  <si>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</si>
  <si>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</si>
  <si>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</si>
  <si>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</si>
  <si>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</si>
  <si>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</si>
  <si>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</si>
  <si>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</si>
  <si>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</si>
  <si>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</si>
  <si>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</si>
  <si>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</si>
  <si>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</si>
  <si>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</si>
  <si>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</si>
  <si>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</si>
  <si>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</si>
  <si>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</si>
  <si>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</si>
  <si>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</si>
  <si>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</si>
  <si>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</si>
  <si>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</si>
  <si>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</si>
  <si>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</si>
  <si>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</si>
  <si>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</si>
  <si>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</si>
  <si>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</si>
  <si>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</si>
  <si>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</si>
  <si>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</si>
  <si>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</si>
  <si>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</si>
  <si>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</si>
  <si>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</si>
  <si>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</si>
  <si>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</si>
  <si>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</si>
  <si>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</si>
  <si>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</si>
  <si>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</si>
  <si>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</si>
  <si>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</si>
  <si>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</si>
  <si>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</si>
  <si>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</si>
  <si>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</si>
  <si>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</si>
  <si>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</si>
  <si>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</si>
  <si>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</si>
  <si>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</si>
  <si>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</si>
  <si>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</si>
  <si>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</si>
  <si>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</si>
  <si>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</si>
  <si>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</si>
  <si>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</si>
  <si>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</si>
  <si>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</si>
  <si>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</si>
  <si>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</si>
  <si>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</si>
  <si>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</si>
  <si>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</si>
  <si>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</si>
  <si>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</si>
  <si>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</si>
  <si>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</si>
  <si>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</si>
  <si>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</si>
  <si>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</si>
  <si>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</si>
  <si>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</si>
  <si>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</si>
  <si>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</si>
  <si>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</si>
  <si>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</si>
  <si>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</si>
  <si>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</si>
  <si>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</si>
  <si>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</si>
  <si>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</si>
  <si>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</si>
  <si>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</si>
  <si>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</si>
  <si>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</si>
  <si>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</si>
  <si>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</si>
  <si>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</si>
  <si>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</si>
  <si>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</si>
  <si>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</si>
  <si>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</si>
  <si>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</si>
  <si>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</si>
  <si>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</si>
  <si>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</si>
  <si>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</si>
  <si>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</si>
  <si>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</si>
  <si>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</si>
  <si>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</si>
  <si>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</si>
  <si>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</si>
  <si>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</si>
  <si>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</si>
  <si>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</si>
  <si>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</si>
  <si>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</si>
  <si>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</si>
  <si>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</si>
  <si>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</si>
  <si>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</si>
  <si>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</si>
  <si>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</si>
  <si>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</si>
  <si>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</si>
  <si>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</si>
  <si>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</si>
  <si>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</si>
  <si>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</si>
  <si>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</si>
  <si>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</si>
  <si>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</si>
  <si>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</si>
  <si>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</si>
  <si>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</si>
  <si>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</si>
  <si>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</si>
  <si>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</si>
  <si>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</si>
  <si>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</si>
  <si>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</si>
  <si>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</si>
  <si>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</si>
  <si>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</si>
  <si>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</si>
  <si>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</si>
  <si>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</si>
  <si>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</si>
  <si>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</si>
  <si>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</si>
  <si>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</si>
  <si>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</si>
  <si>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</si>
  <si>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</si>
  <si>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</si>
  <si>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</si>
  <si>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</si>
  <si>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</si>
  <si>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</si>
  <si>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</si>
  <si>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</si>
  <si>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</si>
  <si>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</si>
  <si>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</si>
  <si>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</si>
  <si>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</si>
  <si>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</si>
  <si>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</si>
  <si>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</si>
  <si>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</si>
  <si>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</si>
  <si>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</si>
  <si>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</si>
  <si>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</si>
  <si>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</si>
  <si>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</si>
  <si>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</si>
  <si>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</si>
  <si>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</si>
  <si>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</si>
  <si>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</si>
  <si>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</si>
  <si>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</si>
  <si>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</si>
  <si>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</si>
  <si>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</si>
  <si>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</si>
  <si>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</si>
  <si>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</si>
  <si>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</si>
  <si>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</si>
  <si>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</si>
  <si>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</si>
  <si>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</si>
  <si>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</si>
  <si>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</si>
  <si>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</si>
  <si>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</si>
  <si>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</si>
  <si>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</si>
  <si>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</si>
  <si>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</si>
  <si>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</si>
  <si>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</si>
  <si>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</si>
  <si>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</si>
  <si>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</si>
  <si>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</si>
  <si>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</si>
  <si>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</si>
  <si>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</si>
  <si>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</si>
  <si>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</si>
  <si>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</si>
  <si>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</si>
  <si>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</si>
  <si>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</si>
  <si>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</si>
  <si>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</si>
  <si>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</si>
  <si>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</si>
  <si>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</si>
  <si>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</si>
  <si>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</si>
  <si>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</si>
  <si>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</si>
  <si>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</si>
  <si>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</si>
  <si>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</si>
  <si>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</si>
  <si>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</si>
  <si>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</si>
  <si>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</si>
  <si>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</si>
  <si>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</si>
  <si>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</si>
  <si>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</si>
  <si>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</si>
  <si>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</si>
  <si>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</si>
  <si>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</si>
  <si>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</si>
  <si>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</si>
  <si>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</si>
  <si>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</si>
  <si>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</si>
  <si>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</si>
  <si>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</si>
  <si>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</si>
  <si>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</si>
  <si>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</si>
  <si>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</si>
  <si>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</si>
  <si>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</si>
  <si>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</si>
  <si>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</si>
  <si>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</si>
  <si>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</si>
  <si>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</si>
  <si>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</si>
  <si>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</si>
  <si>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</si>
  <si>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</si>
  <si>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</si>
  <si>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</si>
  <si>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</si>
  <si>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</si>
  <si>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</si>
  <si>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</si>
  <si>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</si>
  <si>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</si>
  <si>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</si>
  <si>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</si>
  <si>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</si>
  <si>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</si>
  <si>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</si>
  <si>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</si>
  <si>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</si>
  <si>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</si>
  <si>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</si>
  <si>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</si>
  <si>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</si>
  <si>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</si>
  <si>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</si>
  <si>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</si>
  <si>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</si>
  <si>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</si>
  <si>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</si>
  <si>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</si>
  <si>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</si>
  <si>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</si>
  <si>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</si>
  <si>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</si>
  <si>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</si>
  <si>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</si>
  <si>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</si>
  <si>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</si>
  <si>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</si>
  <si>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</si>
  <si>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</si>
  <si>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</si>
  <si>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</si>
  <si>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</si>
  <si>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</si>
  <si>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</si>
  <si>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</si>
  <si>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</si>
  <si>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</si>
  <si>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</si>
  <si>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</si>
  <si>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</si>
  <si>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</si>
  <si>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</si>
  <si>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</si>
  <si>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</si>
  <si>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</si>
  <si>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</si>
  <si>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</si>
  <si>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</si>
  <si>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</si>
  <si>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</si>
  <si>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</si>
  <si>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</si>
  <si>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</si>
  <si>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</si>
  <si>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</si>
  <si>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</si>
  <si>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</si>
  <si>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</si>
  <si>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</si>
  <si>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</si>
  <si>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</si>
  <si>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</si>
  <si>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</si>
  <si>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</si>
  <si>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</si>
  <si>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</si>
  <si>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</si>
  <si>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</si>
  <si>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</si>
  <si>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</si>
  <si>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</si>
  <si>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</si>
  <si>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</si>
  <si>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</si>
  <si>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</si>
  <si>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</si>
  <si>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</si>
  <si>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</si>
  <si>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</si>
  <si>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</si>
  <si>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</si>
  <si>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</si>
  <si>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</si>
  <si>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</si>
  <si>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</si>
  <si>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</si>
  <si>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</si>
  <si>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</si>
  <si>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</si>
  <si>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</si>
  <si>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</si>
  <si>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</si>
  <si>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</si>
  <si>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</si>
  <si>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</si>
  <si>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</si>
  <si>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</si>
  <si>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</si>
  <si>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</si>
  <si>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</si>
  <si>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</si>
  <si>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</si>
  <si>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</si>
  <si>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</si>
  <si>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</si>
  <si>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</si>
  <si>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</si>
  <si>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</si>
  <si>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</si>
  <si>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</si>
  <si>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</si>
  <si>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</si>
  <si>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</si>
  <si>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</si>
  <si>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</si>
  <si>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</si>
  <si>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</si>
  <si>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</si>
  <si>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</si>
  <si>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</si>
  <si>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</si>
  <si>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</si>
  <si>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</si>
  <si>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</si>
  <si>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</si>
  <si>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</si>
  <si>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</si>
  <si>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</si>
  <si>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</si>
  <si>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</si>
  <si>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</si>
  <si>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</si>
  <si>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</si>
  <si>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</si>
  <si>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</si>
  <si>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</si>
  <si>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</si>
  <si>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</si>
  <si>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</si>
  <si>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</si>
  <si>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</si>
  <si>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</si>
  <si>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</si>
  <si>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</si>
  <si>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</si>
  <si>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</si>
  <si>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</si>
  <si>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</si>
  <si>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</si>
  <si>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</si>
  <si>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</si>
  <si>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</si>
  <si>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</si>
  <si>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</si>
  <si>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</si>
  <si>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</si>
  <si>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</si>
  <si>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</si>
  <si>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</si>
  <si>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</si>
  <si>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</si>
  <si>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</si>
  <si>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</si>
  <si>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</si>
  <si>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</si>
  <si>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</si>
  <si>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</si>
  <si>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</si>
  <si>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</si>
  <si>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</si>
  <si>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</si>
  <si>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</si>
  <si>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</si>
  <si>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</si>
  <si>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</si>
  <si>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</si>
  <si>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</si>
  <si>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</si>
  <si>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</si>
  <si>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</si>
  <si>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</si>
  <si>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</si>
  <si>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</si>
  <si>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</si>
  <si>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</si>
  <si>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</si>
  <si>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</si>
  <si>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</si>
  <si>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</si>
  <si>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</si>
  <si>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</si>
  <si>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</si>
  <si>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</si>
  <si>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</si>
  <si>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</si>
  <si>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</si>
  <si>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</si>
  <si>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</si>
  <si>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</si>
  <si>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</si>
  <si>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</si>
  <si>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</si>
  <si>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</si>
  <si>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</si>
  <si>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</si>
  <si>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</si>
  <si>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</si>
  <si>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</si>
  <si>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</si>
  <si>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</si>
  <si>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</si>
  <si>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</si>
  <si>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</si>
  <si>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</si>
  <si>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</si>
  <si>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</si>
  <si>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</si>
  <si>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</si>
  <si>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</si>
  <si>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</si>
  <si>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</si>
  <si>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</si>
  <si>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</si>
  <si>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</si>
  <si>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</si>
  <si>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</si>
  <si>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</si>
  <si>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</si>
  <si>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</si>
  <si>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</si>
  <si>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</si>
  <si>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</si>
  <si>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</si>
  <si>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</si>
  <si>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</si>
  <si>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</si>
  <si>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</si>
  <si>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</si>
  <si>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</si>
  <si>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</si>
  <si>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</si>
  <si>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</si>
  <si>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</si>
  <si>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</si>
  <si>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</si>
  <si>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</si>
  <si>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</si>
  <si>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</si>
  <si>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</si>
  <si>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</si>
  <si>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</si>
  <si>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</si>
  <si>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</si>
  <si>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</si>
  <si>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</si>
  <si>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</si>
  <si>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</si>
  <si>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</si>
  <si>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</si>
  <si>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</si>
  <si>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</si>
  <si>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</si>
  <si>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</si>
  <si>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</si>
  <si>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</si>
  <si>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</si>
  <si>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</si>
  <si>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</si>
  <si>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</si>
  <si>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</si>
  <si>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</si>
  <si>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</si>
  <si>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</si>
  <si>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</si>
  <si>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</si>
  <si>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</si>
  <si>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</si>
  <si>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</si>
  <si>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</si>
  <si>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</si>
  <si>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</si>
  <si>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</si>
  <si>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</si>
  <si>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</si>
  <si>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</si>
  <si>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</si>
  <si>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</si>
  <si>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</si>
  <si>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</si>
  <si>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</si>
  <si>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</si>
  <si>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</si>
  <si>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</si>
  <si>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</si>
  <si>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</si>
  <si>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</si>
  <si>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</si>
  <si>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</si>
  <si>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</si>
  <si>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</si>
  <si>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</si>
  <si>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</si>
  <si>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</si>
  <si>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</si>
  <si>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</si>
  <si>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</si>
  <si>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</si>
  <si>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</si>
  <si>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</si>
  <si>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</si>
  <si>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</si>
  <si>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</si>
  <si>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</si>
  <si>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</si>
  <si>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</si>
  <si>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</si>
  <si>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</si>
  <si>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</si>
  <si>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</si>
  <si>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</si>
  <si>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</si>
  <si>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</si>
  <si>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</si>
  <si>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</si>
  <si>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</si>
  <si>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</si>
  <si>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</si>
  <si>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</si>
  <si>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</si>
  <si>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</si>
  <si>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</si>
  <si>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</si>
  <si>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</si>
  <si>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</si>
  <si>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</si>
  <si>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</si>
  <si>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</si>
  <si>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</si>
  <si>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</si>
  <si>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</si>
  <si>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</si>
  <si>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</si>
  <si>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</si>
  <si>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</si>
  <si>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</si>
  <si>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</si>
  <si>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</si>
  <si>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</si>
  <si>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</si>
  <si>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</si>
  <si>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</si>
  <si>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</si>
  <si>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</si>
  <si>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</si>
  <si>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</si>
  <si>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</si>
  <si>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</si>
  <si>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</si>
  <si>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</si>
  <si>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</si>
  <si>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</si>
  <si>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</si>
  <si>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</si>
  <si>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</si>
  <si>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</si>
  <si>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</si>
  <si>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</si>
  <si>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</si>
  <si>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</si>
  <si>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</si>
  <si>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</si>
  <si>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</si>
  <si>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</si>
  <si>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</si>
  <si>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</si>
  <si>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</si>
  <si>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</si>
  <si>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</si>
  <si>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</si>
  <si>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</si>
  <si>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</si>
  <si>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</si>
  <si>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</si>
  <si>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</si>
  <si>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</si>
  <si>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</si>
  <si>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</si>
  <si>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</si>
  <si>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</si>
  <si>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</si>
  <si>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</si>
  <si>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</si>
  <si>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</si>
  <si>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</si>
  <si>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</si>
  <si>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</si>
  <si>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</si>
  <si>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</si>
  <si>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</si>
  <si>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</si>
  <si>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</si>
  <si>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</si>
  <si>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</si>
  <si>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</si>
  <si>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</si>
  <si>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</si>
  <si>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</si>
  <si>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</si>
  <si>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</si>
  <si>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</si>
  <si>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</si>
  <si>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</si>
  <si>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</si>
  <si>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</si>
  <si>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</si>
  <si>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</si>
  <si>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</si>
  <si>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</si>
  <si>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</si>
  <si>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</si>
  <si>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</si>
  <si>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</si>
  <si>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</si>
  <si>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</si>
  <si>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</si>
  <si>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</si>
  <si>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</si>
  <si>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</si>
  <si>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</si>
  <si>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</si>
  <si>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</si>
  <si>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</si>
  <si>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</si>
  <si>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</si>
  <si>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</si>
  <si>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</si>
  <si>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</si>
  <si>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</si>
  <si>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</si>
  <si>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</si>
  <si>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</si>
  <si>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</si>
  <si>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</si>
  <si>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</si>
  <si>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</si>
  <si>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</si>
  <si>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</si>
  <si>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</si>
  <si>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</si>
  <si>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</si>
  <si>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</si>
  <si>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</si>
  <si>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</si>
  <si>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</si>
  <si>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</si>
  <si>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</si>
  <si>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</si>
  <si>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</si>
  <si>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</si>
  <si>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</si>
  <si>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</si>
  <si>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</si>
  <si>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</si>
  <si>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</si>
  <si>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</si>
  <si>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</si>
  <si>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</si>
  <si>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</si>
  <si>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</si>
  <si>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</si>
  <si>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</si>
  <si>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</si>
  <si>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</si>
  <si>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</si>
  <si>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</si>
  <si>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</si>
  <si>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</si>
  <si>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</si>
  <si>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</si>
  <si>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</si>
  <si>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</si>
  <si>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</si>
  <si>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</si>
  <si>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</si>
  <si>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</si>
  <si>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</si>
  <si>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</si>
  <si>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</si>
  <si>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</si>
  <si>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</si>
  <si>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</si>
  <si>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</si>
  <si>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</si>
  <si>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</si>
  <si>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</si>
  <si>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</si>
  <si>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</si>
  <si>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</si>
  <si>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</si>
  <si>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</si>
  <si>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</si>
  <si>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</si>
  <si>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</si>
  <si>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</si>
  <si>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</si>
  <si>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</si>
  <si>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</si>
  <si>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</si>
  <si>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</si>
  <si>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</si>
  <si>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</si>
  <si>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</si>
  <si>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</si>
  <si>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</si>
  <si>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</si>
  <si>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</si>
  <si>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</si>
  <si>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</si>
  <si>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</si>
  <si>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</si>
  <si>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</si>
  <si>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</si>
  <si>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</si>
  <si>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</si>
  <si>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</si>
  <si>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</si>
  <si>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</si>
  <si>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</si>
  <si>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</si>
  <si>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</si>
  <si>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</si>
  <si>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</si>
  <si>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</si>
  <si>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</si>
  <si>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</si>
  <si>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</si>
  <si>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</si>
  <si>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</si>
  <si>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</si>
  <si>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</si>
  <si>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</si>
  <si>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</si>
  <si>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</si>
  <si>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</si>
  <si>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</si>
  <si>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</si>
  <si>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</si>
  <si>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</si>
  <si>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</si>
  <si>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</si>
  <si>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</si>
  <si>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</si>
  <si>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</si>
  <si>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</si>
  <si>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</si>
  <si>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</si>
  <si>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</si>
  <si>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</si>
  <si>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</si>
  <si>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</si>
  <si>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</si>
  <si>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</si>
  <si>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</si>
  <si>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</si>
  <si>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</si>
  <si>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</si>
  <si>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</si>
  <si>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</si>
  <si>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</si>
  <si>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</si>
  <si>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</si>
  <si>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</si>
  <si>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</si>
  <si>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</si>
  <si>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</si>
  <si>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</si>
  <si>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</si>
  <si>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</si>
  <si>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</si>
  <si>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</si>
  <si>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</si>
  <si>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</si>
  <si>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</si>
  <si>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</si>
  <si>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</si>
  <si>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</si>
  <si>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</si>
  <si>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</si>
  <si>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</si>
  <si>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</si>
  <si>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</si>
  <si>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</si>
  <si>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</si>
  <si>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</si>
  <si>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</si>
  <si>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</si>
  <si>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</si>
  <si>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</si>
  <si>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</si>
  <si>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</si>
  <si>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</si>
  <si>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</si>
  <si>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</si>
  <si>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</si>
  <si>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</si>
  <si>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</si>
  <si>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</si>
  <si>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</si>
  <si>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</si>
  <si>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</si>
  <si>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</si>
  <si>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</si>
  <si>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</si>
  <si>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</si>
  <si>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</si>
  <si>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</si>
  <si>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</si>
  <si>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</si>
  <si>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</si>
  <si>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</si>
  <si>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</si>
  <si>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</si>
  <si>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</si>
  <si>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</si>
  <si>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</si>
  <si>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</si>
  <si>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</si>
  <si>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</si>
  <si>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</si>
  <si>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</si>
  <si>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</si>
  <si>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</si>
  <si>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</si>
  <si>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</si>
  <si>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</si>
  <si>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</si>
  <si>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</si>
  <si>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</si>
  <si>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</si>
  <si>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</si>
  <si>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</si>
  <si>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</si>
  <si>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</si>
  <si>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</si>
  <si>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</si>
  <si>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</si>
  <si>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</si>
  <si>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</si>
  <si>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</si>
  <si>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</si>
  <si>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</si>
  <si>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</si>
  <si>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</si>
  <si>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</si>
  <si>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</si>
  <si>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</si>
  <si>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</si>
  <si>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</si>
  <si>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</si>
  <si>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</si>
  <si>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</si>
  <si>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</si>
  <si>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</si>
  <si>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</si>
  <si>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</si>
  <si>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</si>
  <si>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</si>
  <si>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</si>
  <si>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</si>
  <si>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</si>
  <si>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</si>
  <si>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</si>
  <si>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</si>
  <si>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</si>
  <si>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</si>
  <si>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</si>
  <si>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</si>
  <si>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</si>
  <si>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</si>
  <si>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</si>
  <si>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</si>
  <si>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</si>
  <si>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</si>
  <si>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</si>
  <si>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</si>
  <si>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</si>
  <si>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</si>
  <si>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</si>
  <si>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</si>
  <si>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</si>
  <si>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</si>
  <si>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</si>
  <si>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</si>
  <si>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</si>
  <si>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</si>
  <si>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</si>
  <si>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</si>
  <si>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</si>
  <si>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</si>
  <si>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</si>
  <si>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</si>
  <si>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</si>
  <si>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</si>
  <si>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</si>
  <si>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</si>
  <si>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</si>
  <si>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</si>
  <si>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</si>
  <si>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</si>
  <si>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</si>
  <si>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</si>
  <si>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</si>
  <si>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</si>
  <si>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</si>
  <si>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</si>
  <si>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</si>
  <si>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</si>
  <si>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</si>
  <si>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</si>
  <si>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</si>
  <si>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</si>
  <si>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</si>
  <si>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</si>
  <si>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</si>
  <si>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</si>
  <si>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</si>
  <si>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</si>
  <si>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</si>
  <si>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</si>
  <si>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</si>
  <si>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</si>
  <si>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</si>
  <si>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</si>
  <si>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</si>
  <si>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</si>
  <si>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</si>
  <si>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</si>
  <si>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</si>
  <si>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</si>
  <si>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</si>
  <si>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</si>
  <si>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</si>
  <si>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</si>
  <si>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</si>
  <si>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</si>
  <si>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</si>
  <si>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</si>
  <si>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</si>
  <si>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</si>
  <si>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</si>
  <si>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</si>
  <si>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</si>
  <si>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</si>
  <si>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</si>
  <si>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</si>
  <si>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</si>
  <si>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</si>
  <si>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</si>
  <si>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</si>
  <si>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</si>
  <si>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</si>
  <si>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</si>
  <si>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</si>
  <si>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</si>
  <si>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</si>
  <si>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</si>
  <si>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</si>
  <si>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</si>
  <si>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</si>
  <si>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</si>
  <si>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</si>
  <si>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</si>
  <si>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</si>
  <si>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</si>
  <si>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</si>
  <si>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</si>
  <si>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</si>
  <si>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</si>
  <si>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</si>
  <si>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</si>
  <si>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</si>
  <si>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</si>
  <si>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</si>
  <si>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</si>
  <si>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</si>
  <si>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</si>
  <si>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</si>
  <si>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</si>
  <si>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</si>
  <si>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</si>
  <si>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</si>
  <si>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</si>
  <si>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</si>
  <si>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</si>
  <si>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</si>
  <si>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</si>
  <si>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</si>
  <si>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</si>
  <si>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</si>
  <si>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</si>
  <si>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</si>
  <si>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</si>
  <si>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</si>
  <si>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</si>
  <si>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</si>
  <si>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</si>
  <si>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</si>
  <si>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</si>
  <si>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</si>
  <si>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</si>
  <si>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</si>
  <si>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</si>
  <si>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</si>
  <si>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</si>
  <si>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</si>
  <si>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</si>
  <si>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</si>
  <si>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</si>
  <si>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</si>
  <si>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</si>
  <si>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</si>
  <si>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</si>
  <si>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</si>
  <si>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</si>
  <si>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</si>
  <si>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</si>
  <si>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</si>
  <si>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</si>
  <si>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</si>
  <si>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</si>
  <si>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</si>
  <si>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</si>
  <si>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</si>
  <si>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</si>
  <si>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</si>
  <si>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</si>
  <si>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</si>
  <si>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</si>
  <si>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</si>
  <si>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</si>
  <si>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</si>
  <si>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</si>
  <si>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</si>
  <si>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</si>
  <si>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</si>
  <si>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</si>
  <si>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</si>
  <si>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</si>
  <si>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</si>
  <si>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</si>
  <si>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</si>
  <si>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</si>
  <si>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</si>
  <si>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</si>
  <si>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</si>
  <si>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</si>
  <si>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</si>
  <si>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</si>
  <si>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</si>
  <si>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</si>
  <si>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</si>
  <si>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</si>
  <si>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</si>
  <si>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</si>
  <si>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</si>
  <si>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</si>
  <si>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</si>
  <si>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</si>
  <si>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</si>
  <si>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</si>
  <si>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</si>
  <si>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</si>
  <si>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</si>
  <si>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</si>
  <si>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</si>
  <si>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</si>
  <si>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</si>
  <si>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</si>
  <si>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</si>
  <si>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</si>
  <si>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</si>
  <si>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</si>
  <si>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</si>
  <si>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</si>
  <si>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</si>
  <si>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</si>
  <si>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</si>
  <si>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</si>
  <si>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</si>
  <si>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</si>
  <si>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</si>
  <si>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</si>
  <si>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</si>
  <si>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</si>
  <si>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</si>
  <si>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</si>
  <si>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</si>
  <si>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</si>
  <si>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</si>
  <si>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</si>
  <si>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</si>
  <si>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</si>
  <si>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</si>
  <si>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</si>
  <si>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</si>
  <si>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</si>
  <si>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</si>
  <si>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</si>
  <si>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</si>
  <si>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</si>
  <si>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</si>
  <si>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</si>
  <si>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</si>
  <si>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</si>
  <si>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</si>
  <si>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</si>
  <si>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</si>
  <si>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</si>
  <si>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</si>
  <si>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</si>
  <si>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</si>
  <si>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</si>
  <si>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</si>
  <si>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</si>
  <si>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</si>
  <si>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</si>
  <si>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</si>
  <si>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</si>
  <si>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</si>
  <si>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</si>
  <si>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</si>
  <si>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</si>
  <si>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</si>
  <si>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</si>
  <si>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</si>
  <si>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</si>
  <si>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</si>
  <si>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</si>
  <si>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</si>
  <si>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</si>
  <si>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</si>
  <si>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</si>
  <si>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</si>
  <si>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</si>
  <si>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</si>
  <si>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</si>
  <si>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</si>
  <si>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</si>
  <si>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</si>
  <si>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</si>
  <si>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</si>
  <si>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</si>
  <si>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</si>
  <si>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</si>
  <si>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</si>
  <si>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</si>
  <si>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</si>
  <si>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</si>
  <si>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</si>
  <si>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</si>
  <si>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</si>
  <si>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</si>
  <si>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</si>
  <si>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</si>
  <si>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</si>
  <si>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</si>
  <si>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</si>
  <si>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</si>
  <si>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</si>
  <si>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</si>
  <si>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</si>
  <si>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</si>
  <si>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</si>
  <si>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</si>
  <si>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</si>
  <si>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</si>
  <si>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</si>
  <si>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</si>
  <si>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</si>
  <si>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</si>
  <si>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</si>
  <si>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</si>
  <si>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</si>
  <si>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</si>
  <si>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</si>
  <si>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</si>
  <si>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</si>
  <si>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</si>
  <si>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</si>
  <si>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</si>
  <si>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</si>
  <si>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</si>
  <si>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</si>
  <si>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</si>
  <si>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</si>
  <si>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</si>
  <si>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</si>
  <si>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</si>
  <si>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</si>
  <si>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</si>
  <si>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</si>
  <si>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</si>
  <si>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</si>
  <si>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</si>
  <si>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</si>
  <si>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</si>
  <si>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</si>
  <si>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</si>
  <si>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</si>
  <si>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</si>
  <si>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</si>
  <si>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</si>
  <si>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</si>
  <si>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</si>
  <si>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</si>
  <si>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</si>
  <si>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</si>
  <si>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</si>
  <si>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</si>
  <si>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</si>
  <si>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</si>
  <si>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</si>
  <si>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</si>
  <si>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</si>
  <si>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</si>
  <si>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</si>
  <si>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</si>
  <si>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</si>
  <si>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</si>
  <si>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</si>
  <si>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</si>
  <si>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</si>
  <si>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</si>
  <si>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</si>
  <si>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</si>
  <si>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</si>
  <si>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</si>
  <si>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</si>
  <si>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</si>
  <si>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</si>
  <si>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</si>
  <si>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</si>
  <si>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</si>
  <si>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</si>
  <si>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</si>
  <si>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</si>
  <si>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</si>
  <si>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</si>
  <si>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</si>
  <si>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</si>
  <si>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</si>
  <si>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</si>
  <si>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</si>
  <si>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</si>
  <si>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</si>
  <si>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</si>
  <si>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</si>
  <si>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</si>
  <si>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</si>
  <si>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</si>
  <si>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</si>
  <si>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</si>
  <si>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</si>
  <si>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</si>
  <si>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</si>
  <si>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</si>
  <si>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</si>
  <si>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</si>
  <si>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</si>
  <si>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</si>
  <si>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</si>
  <si>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</si>
  <si>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</si>
  <si>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</si>
  <si>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</si>
  <si>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</si>
  <si>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</si>
  <si>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</si>
  <si>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</si>
  <si>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</si>
  <si>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</si>
  <si>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</si>
  <si>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</si>
  <si>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</si>
  <si>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</si>
  <si>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</si>
  <si>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</si>
  <si>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</si>
  <si>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</si>
  <si>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</si>
  <si>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</si>
  <si>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</si>
  <si>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</si>
  <si>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</si>
  <si>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</si>
  <si>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</si>
  <si>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</si>
  <si>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</si>
  <si>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</si>
  <si>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</si>
  <si>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</si>
  <si>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</si>
  <si>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</si>
  <si>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</si>
  <si>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</si>
  <si>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</si>
  <si>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</si>
  <si>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</si>
  <si>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</si>
  <si>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</si>
  <si>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</si>
  <si>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</si>
  <si>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</si>
  <si>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</si>
  <si>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</si>
  <si>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</si>
  <si>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</si>
  <si>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</si>
  <si>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</si>
  <si>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</si>
  <si>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</si>
  <si>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</si>
  <si>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</si>
  <si>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</si>
  <si>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</si>
  <si>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</si>
  <si>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</si>
  <si>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</si>
  <si>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</si>
  <si>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</si>
  <si>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</si>
  <si>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</si>
  <si>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</si>
  <si>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</si>
  <si>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</si>
  <si>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</si>
  <si>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</si>
  <si>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</si>
  <si>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</si>
  <si>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</si>
  <si>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</si>
  <si>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</si>
  <si>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</si>
  <si>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</si>
  <si>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</si>
  <si>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</si>
  <si>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</si>
  <si>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</si>
  <si>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</si>
  <si>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</si>
  <si>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</si>
  <si>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</si>
  <si>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</si>
  <si>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</si>
  <si>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</si>
  <si>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</si>
  <si>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</si>
  <si>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</si>
  <si>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</si>
  <si>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</si>
  <si>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</si>
  <si>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</si>
  <si>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</si>
  <si>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</si>
  <si>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</si>
  <si>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</si>
  <si>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</si>
  <si>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</si>
  <si>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</si>
  <si>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</si>
  <si>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</si>
  <si>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</si>
  <si>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</si>
  <si>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</si>
  <si>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</si>
  <si>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</si>
  <si>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</si>
  <si>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</si>
  <si>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</si>
  <si>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</si>
  <si>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</si>
  <si>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</si>
  <si>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</si>
  <si>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</si>
  <si>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</si>
  <si>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</si>
  <si>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</si>
  <si>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</si>
  <si>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</si>
  <si>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</si>
  <si>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</si>
  <si>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</si>
  <si>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</si>
  <si>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</si>
  <si>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</si>
  <si>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</si>
  <si>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</si>
  <si>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</si>
  <si>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</si>
  <si>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</si>
  <si>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</si>
  <si>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</si>
  <si>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</si>
  <si>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</si>
  <si>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</si>
  <si>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</si>
  <si>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</si>
  <si>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</si>
  <si>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</si>
  <si>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</si>
  <si>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</si>
  <si>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</si>
  <si>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</si>
  <si>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</si>
  <si>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</si>
  <si>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</si>
  <si>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</si>
  <si>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</si>
  <si>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</si>
  <si>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</si>
  <si>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</si>
  <si>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</si>
  <si>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</si>
  <si>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</si>
  <si>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</si>
  <si>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</si>
  <si>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</si>
  <si>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</si>
  <si>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</si>
  <si>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</si>
  <si>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</si>
  <si>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</si>
  <si>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</si>
  <si>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</si>
  <si>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</si>
  <si>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</si>
  <si>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</si>
  <si>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</si>
  <si>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</si>
  <si>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</si>
  <si>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</si>
  <si>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</si>
  <si>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</si>
  <si>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</si>
  <si>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</si>
  <si>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</si>
  <si>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</si>
  <si>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</si>
  <si>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</si>
  <si>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</si>
  <si>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</si>
  <si>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</si>
  <si>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</si>
  <si>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</si>
  <si>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</si>
  <si>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</si>
  <si>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</si>
  <si>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</si>
  <si>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</si>
  <si>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</si>
  <si>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</si>
  <si>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</si>
  <si>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</si>
  <si>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</si>
  <si>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</si>
  <si>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</si>
  <si>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</si>
  <si>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</si>
  <si>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</si>
  <si>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</si>
  <si>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</si>
  <si>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</si>
  <si>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</si>
  <si>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</si>
  <si>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</si>
  <si>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</si>
  <si>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</si>
  <si>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</si>
  <si>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</si>
  <si>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</si>
  <si>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</si>
  <si>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</si>
  <si>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</si>
  <si>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</si>
  <si>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</si>
  <si>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</si>
  <si>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</si>
  <si>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</si>
  <si>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</si>
  <si>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</si>
  <si>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</si>
  <si>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</si>
  <si>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</si>
  <si>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</si>
  <si>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</si>
  <si>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</si>
  <si>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</si>
  <si>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</si>
  <si>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</si>
  <si>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</si>
  <si>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</si>
  <si>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</si>
  <si>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</si>
  <si>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</si>
  <si>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</si>
  <si>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</si>
  <si>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</si>
  <si>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</si>
  <si>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</si>
  <si>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</si>
  <si>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</si>
  <si>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</si>
  <si>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</si>
  <si>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</si>
  <si>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</si>
  <si>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</si>
  <si>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</si>
  <si>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</si>
  <si>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</si>
  <si>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</si>
  <si>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</si>
  <si>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</si>
  <si>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</si>
  <si>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</si>
  <si>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</si>
  <si>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</si>
  <si>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</si>
  <si>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</si>
  <si>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</si>
  <si>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</si>
  <si>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</si>
  <si>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</si>
  <si>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</si>
  <si>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</si>
  <si>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</si>
  <si>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</si>
  <si>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</si>
  <si>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</si>
  <si>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</si>
  <si>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</si>
  <si>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</si>
  <si>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</si>
  <si>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</si>
  <si>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</si>
  <si>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</si>
  <si>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</si>
  <si>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</si>
  <si>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</si>
  <si>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</si>
  <si>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</si>
  <si>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</si>
  <si>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</si>
  <si>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</si>
  <si>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</si>
  <si>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</si>
  <si>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</si>
  <si>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</si>
  <si>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</si>
  <si>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</si>
  <si>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</si>
  <si>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</si>
  <si>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</si>
  <si>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</si>
  <si>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</si>
  <si>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</si>
  <si>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</si>
  <si>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</si>
  <si>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</si>
  <si>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</si>
  <si>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</si>
  <si>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</si>
  <si>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</si>
  <si>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</si>
  <si>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</si>
  <si>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</si>
  <si>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</si>
  <si>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</si>
  <si>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</si>
  <si>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</si>
  <si>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</si>
  <si>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</si>
  <si>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</si>
  <si>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</si>
  <si>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</si>
  <si>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</si>
  <si>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</si>
  <si>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</si>
  <si>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</si>
  <si>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</si>
  <si>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</si>
  <si>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</si>
  <si>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</si>
  <si>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</si>
  <si>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</si>
  <si>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</si>
  <si>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</si>
  <si>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</si>
  <si>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</si>
  <si>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</si>
  <si>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</si>
  <si>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</si>
  <si>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</si>
  <si>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</si>
  <si>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</si>
  <si>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</si>
  <si>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</si>
  <si>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</si>
  <si>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</si>
  <si>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</si>
  <si>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</si>
  <si>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</si>
  <si>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</si>
  <si>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</si>
  <si>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</si>
  <si>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</si>
  <si>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</si>
  <si>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</si>
  <si>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</si>
  <si>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</si>
  <si>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</si>
  <si>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</si>
  <si>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</si>
  <si>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</si>
  <si>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</si>
  <si>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</si>
  <si>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</si>
  <si>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</si>
  <si>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</si>
  <si>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</si>
  <si>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</si>
  <si>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</si>
  <si>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</si>
  <si>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</si>
  <si>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</si>
  <si>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</si>
  <si>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</si>
  <si>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</si>
  <si>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</si>
  <si>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</si>
  <si>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</si>
  <si>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</si>
  <si>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</si>
  <si>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</si>
  <si>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</si>
  <si>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</si>
  <si>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</si>
  <si>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</si>
  <si>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</si>
  <si>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</si>
  <si>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</si>
  <si>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</si>
  <si>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</si>
  <si>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</si>
  <si>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</si>
  <si>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</si>
  <si>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</si>
  <si>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</si>
  <si>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</si>
  <si>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</si>
  <si>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</si>
  <si>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</si>
  <si>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</si>
  <si>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</si>
  <si>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</si>
  <si>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</si>
  <si>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</si>
  <si>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</si>
  <si>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</si>
  <si>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</si>
  <si>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</si>
  <si>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</si>
  <si>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</si>
  <si>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</si>
  <si>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</si>
  <si>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</si>
  <si>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</si>
  <si>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</si>
  <si>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</si>
  <si>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</si>
  <si>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</si>
  <si>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</si>
  <si>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</si>
  <si>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</si>
  <si>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</si>
  <si>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</si>
  <si>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</si>
  <si>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</si>
  <si>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</si>
  <si>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</si>
  <si>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</si>
  <si>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</si>
  <si>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</si>
  <si>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</si>
  <si>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</si>
  <si>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</si>
  <si>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</si>
  <si>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</si>
  <si>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</si>
  <si>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</si>
  <si>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</si>
  <si>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</si>
  <si>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</si>
  <si>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</si>
  <si>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</si>
  <si>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</si>
  <si>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</si>
  <si>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</si>
  <si>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</si>
  <si>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</si>
  <si>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</si>
  <si>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</si>
  <si>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</si>
  <si>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</si>
  <si>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</si>
  <si>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</si>
  <si>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</si>
  <si>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</si>
  <si>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</si>
  <si>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</si>
  <si>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</si>
  <si>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</si>
  <si>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</si>
  <si>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</si>
  <si>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</si>
  <si>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</si>
  <si>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</si>
  <si>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</si>
  <si>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</si>
  <si>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</si>
  <si>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</si>
  <si>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</si>
  <si>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</si>
  <si>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</si>
  <si>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</si>
  <si>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</si>
  <si>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</si>
  <si>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</si>
  <si>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</si>
  <si>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</si>
  <si>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</si>
  <si>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</si>
  <si>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</si>
  <si>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</si>
  <si>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</si>
  <si>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</si>
  <si>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</si>
  <si>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</si>
  <si>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</si>
  <si>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</si>
  <si>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</si>
  <si>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</si>
  <si>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</si>
  <si>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</si>
  <si>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</si>
  <si>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</si>
  <si>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</si>
  <si>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</si>
  <si>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</si>
  <si>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</si>
  <si>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</si>
  <si>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</si>
  <si>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</si>
  <si>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</si>
  <si>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</si>
  <si>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</si>
  <si>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</si>
  <si>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</si>
  <si>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</si>
  <si>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</si>
  <si>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</si>
  <si>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</si>
  <si>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</si>
  <si>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</si>
  <si>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</si>
  <si>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</si>
  <si>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</si>
  <si>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</si>
  <si>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</si>
  <si>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</si>
  <si>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</si>
  <si>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</si>
  <si>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</si>
  <si>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</si>
  <si>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</si>
  <si>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</si>
  <si>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</si>
  <si>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</si>
  <si>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</si>
  <si>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</si>
  <si>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</si>
  <si>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</si>
  <si>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</si>
  <si>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</si>
  <si>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</si>
  <si>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</si>
  <si>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</si>
  <si>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</si>
  <si>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</si>
  <si>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</si>
  <si>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</si>
  <si>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</si>
  <si>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</si>
  <si>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</si>
  <si>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</si>
  <si>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</si>
  <si>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</si>
  <si>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</si>
  <si>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</si>
  <si>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</si>
  <si>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</si>
  <si>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</si>
  <si>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</si>
  <si>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</si>
  <si>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</si>
  <si>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</si>
  <si>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</si>
  <si>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</si>
  <si>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</si>
  <si>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</si>
  <si>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</si>
  <si>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</si>
  <si>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</si>
  <si>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</si>
  <si>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</si>
  <si>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</si>
  <si>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</si>
  <si>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</si>
  <si>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</si>
  <si>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</si>
  <si>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</si>
  <si>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</si>
  <si>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</si>
  <si>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</si>
  <si>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</si>
  <si>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</si>
  <si>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</si>
  <si>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</si>
  <si>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</si>
  <si>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</si>
  <si>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</si>
  <si>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</si>
  <si>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</si>
  <si>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</si>
  <si>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</si>
  <si>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</si>
  <si>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</si>
  <si>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</si>
  <si>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</si>
  <si>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</si>
  <si>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</si>
  <si>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</si>
  <si>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</si>
  <si>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</si>
  <si>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</si>
  <si>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</si>
  <si>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</si>
  <si>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</si>
  <si>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</si>
  <si>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</si>
  <si>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</si>
  <si>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</si>
  <si>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</si>
  <si>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</si>
  <si>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</si>
  <si>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</si>
  <si>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</si>
  <si>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</si>
  <si>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</si>
  <si>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</si>
  <si>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</si>
  <si>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</si>
  <si>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</si>
  <si>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</si>
  <si>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</si>
  <si>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</si>
  <si>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</si>
  <si>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</si>
  <si>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</si>
  <si>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</si>
  <si>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</si>
  <si>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</si>
  <si>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</si>
  <si>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</si>
  <si>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</si>
  <si>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</si>
  <si>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</si>
  <si>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</si>
  <si>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</si>
  <si>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</si>
  <si>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</si>
  <si>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</si>
  <si>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</si>
  <si>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</si>
  <si>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</si>
  <si>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</si>
  <si>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</si>
  <si>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</si>
  <si>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</si>
  <si>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</si>
  <si>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</si>
  <si>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</si>
  <si>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</si>
  <si>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</si>
  <si>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</si>
  <si>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</si>
  <si>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</si>
  <si>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</si>
  <si>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</si>
  <si>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</si>
  <si>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</si>
  <si>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</si>
  <si>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</si>
  <si>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</si>
  <si>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</si>
  <si>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</si>
  <si>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</si>
  <si>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</si>
  <si>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</si>
  <si>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</si>
  <si>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</si>
  <si>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</si>
  <si>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</si>
  <si>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</si>
  <si>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</si>
  <si>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</si>
  <si>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</si>
  <si>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</si>
  <si>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</si>
  <si>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</si>
  <si>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</si>
  <si>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</si>
  <si>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</si>
  <si>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</si>
  <si>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</si>
  <si>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</si>
  <si>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</si>
  <si>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</si>
  <si>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</si>
  <si>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</si>
  <si>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</si>
  <si>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</si>
  <si>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</si>
  <si>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</si>
  <si>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</si>
  <si>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</si>
  <si>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</si>
  <si>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</si>
  <si>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</si>
  <si>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</si>
  <si>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</si>
  <si>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</si>
  <si>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</si>
  <si>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</si>
  <si>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</si>
  <si>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</si>
  <si>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</si>
  <si>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</si>
  <si>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</si>
  <si>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</si>
  <si>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</si>
  <si>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</si>
  <si>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</si>
  <si>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</si>
  <si>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</si>
  <si>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</si>
  <si>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</si>
  <si>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</si>
  <si>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</si>
  <si>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</si>
  <si>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</si>
  <si>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</si>
  <si>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</si>
  <si>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</si>
  <si>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</si>
  <si>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</si>
  <si>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</si>
  <si>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</si>
  <si>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</si>
  <si>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</si>
  <si>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</si>
  <si>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</si>
  <si>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</si>
  <si>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</si>
  <si>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</si>
  <si>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</si>
  <si>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</si>
  <si>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</si>
  <si>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</si>
  <si>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</si>
  <si>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</si>
  <si>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</si>
  <si>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</si>
  <si>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</si>
  <si>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</si>
  <si>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</si>
  <si>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</si>
  <si>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</si>
  <si>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</si>
  <si>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</si>
  <si>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</si>
  <si>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</si>
  <si>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</si>
  <si>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</si>
  <si>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</si>
  <si>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</si>
  <si>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</si>
  <si>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</si>
  <si>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</si>
  <si>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</si>
  <si>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</si>
  <si>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</si>
  <si>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</si>
  <si>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</si>
  <si>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</si>
  <si>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</si>
  <si>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</si>
  <si>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</si>
  <si>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</si>
  <si>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</si>
  <si>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</si>
  <si>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</si>
  <si>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</si>
  <si>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</si>
  <si>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</si>
  <si>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</si>
  <si>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</si>
  <si>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</si>
  <si>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</si>
  <si>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</si>
  <si>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</si>
  <si>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</si>
  <si>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</si>
  <si>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</si>
  <si>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</si>
  <si>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</si>
  <si>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</si>
  <si>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</si>
  <si>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</si>
  <si>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</si>
  <si>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</si>
  <si>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</si>
  <si>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</si>
  <si>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</si>
  <si>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</si>
  <si>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</si>
  <si>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</si>
  <si>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</si>
  <si>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</si>
  <si>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</si>
  <si>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</si>
  <si>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</si>
  <si>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</si>
  <si>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</si>
  <si>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</si>
  <si>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</si>
  <si>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</si>
  <si>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</si>
  <si>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</si>
  <si>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</si>
  <si>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</si>
  <si>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</si>
  <si>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</si>
  <si>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</si>
  <si>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</si>
  <si>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</si>
  <si>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</si>
  <si>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</si>
  <si>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</si>
  <si>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</si>
  <si>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</si>
  <si>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</si>
  <si>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</si>
  <si>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</si>
  <si>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</si>
  <si>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</si>
  <si>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</si>
  <si>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</si>
  <si>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</si>
  <si>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</si>
  <si>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</si>
  <si>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</si>
  <si>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</si>
  <si>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</si>
  <si>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</si>
  <si>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</si>
  <si>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</si>
  <si>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</si>
  <si>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</si>
  <si>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</si>
  <si>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</si>
  <si>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</si>
  <si>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</si>
  <si>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</si>
  <si>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</si>
  <si>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</si>
  <si>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</si>
  <si>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</si>
  <si>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</si>
  <si>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</si>
  <si>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</si>
  <si>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</si>
  <si>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</si>
  <si>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</si>
  <si>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</si>
  <si>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</si>
  <si>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</si>
  <si>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</si>
  <si>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</si>
  <si>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</si>
  <si>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</si>
  <si>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</si>
  <si>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</si>
  <si>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</si>
  <si>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</si>
  <si>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</si>
  <si>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</si>
  <si>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</si>
  <si>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</si>
  <si>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</si>
  <si>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</si>
  <si>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</si>
  <si>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</si>
  <si>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</si>
  <si>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</si>
  <si>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</si>
  <si>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</si>
  <si>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</si>
  <si>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</si>
  <si>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</si>
  <si>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</si>
  <si>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</si>
  <si>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</si>
  <si>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</si>
  <si>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</si>
  <si>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</si>
  <si>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</si>
  <si>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</si>
  <si>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</si>
  <si>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</si>
  <si>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</si>
  <si>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</si>
  <si>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</si>
  <si>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</si>
  <si>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</si>
  <si>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</si>
  <si>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</si>
  <si>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</si>
  <si>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</si>
  <si>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</si>
  <si>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</si>
  <si>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</si>
  <si>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</si>
  <si>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</si>
  <si>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</si>
  <si>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</si>
  <si>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</si>
  <si>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</si>
  <si>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</si>
  <si>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</si>
  <si>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</si>
  <si>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</si>
  <si>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</si>
  <si>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</si>
  <si>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</si>
  <si>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</si>
  <si>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</si>
  <si>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</si>
  <si>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</si>
  <si>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</si>
  <si>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</si>
  <si>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</si>
  <si>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</si>
  <si>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</si>
  <si>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</si>
  <si>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</si>
  <si>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</si>
  <si>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</si>
  <si>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</si>
  <si>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</si>
  <si>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</si>
  <si>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</si>
  <si>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</si>
  <si>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</si>
  <si>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</si>
  <si>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</si>
  <si>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</si>
  <si>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</si>
  <si>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</si>
  <si>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</si>
  <si>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</si>
  <si>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</si>
  <si>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</si>
  <si>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</si>
  <si>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</si>
  <si>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</si>
  <si>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</si>
  <si>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</si>
  <si>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</si>
  <si>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</si>
  <si>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</si>
  <si>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</si>
  <si>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</si>
  <si>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</si>
  <si>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</si>
  <si>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</si>
  <si>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</si>
  <si>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</si>
  <si>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</si>
  <si>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</si>
  <si>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</si>
  <si>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</si>
  <si>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</si>
  <si>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</si>
  <si>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</si>
  <si>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</si>
  <si>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</si>
  <si>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</si>
  <si>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</si>
  <si>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</si>
  <si>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</si>
  <si>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</si>
  <si>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</si>
  <si>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</si>
  <si>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</si>
  <si>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</si>
  <si>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</si>
  <si>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</si>
  <si>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</si>
  <si>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</si>
  <si>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</si>
  <si>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</si>
  <si>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</si>
  <si>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</si>
  <si>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</si>
  <si>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</si>
  <si>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</si>
  <si>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</si>
  <si>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</si>
  <si>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</si>
  <si>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</si>
  <si>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</si>
  <si>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</si>
  <si>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</si>
  <si>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</si>
  <si>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</si>
  <si>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</si>
  <si>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</si>
  <si>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</si>
  <si>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</si>
  <si>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</si>
  <si>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</si>
  <si>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</si>
  <si>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</si>
  <si>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</si>
  <si>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</si>
  <si>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</si>
  <si>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</si>
  <si>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</si>
  <si>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</si>
  <si>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</si>
  <si>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</si>
  <si>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</si>
  <si>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</si>
  <si>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</si>
  <si>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</si>
  <si>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</si>
  <si>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</si>
  <si>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</si>
  <si>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</si>
  <si>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</si>
  <si>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</si>
  <si>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</si>
  <si>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</si>
  <si>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</si>
  <si>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</si>
  <si>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</si>
  <si>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</si>
  <si>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</si>
  <si>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</si>
  <si>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</si>
  <si>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</si>
  <si>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</si>
  <si>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</si>
  <si>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</si>
  <si>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</si>
  <si>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</si>
  <si>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</si>
  <si>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</si>
  <si>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</si>
  <si>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</si>
  <si>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</si>
  <si>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</si>
  <si>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</si>
  <si>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</si>
  <si>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</si>
  <si>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</si>
  <si>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</si>
  <si>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</si>
  <si>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</si>
  <si>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</si>
  <si>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</si>
  <si>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</si>
  <si>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</si>
  <si>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</si>
  <si>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</si>
  <si>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</si>
  <si>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</si>
  <si>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</si>
  <si>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</si>
  <si>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</si>
  <si>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</si>
  <si>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</si>
  <si>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</si>
  <si>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</si>
  <si>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</si>
  <si>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</si>
  <si>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</si>
  <si>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</si>
  <si>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</si>
  <si>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</si>
  <si>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</si>
  <si>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</si>
  <si>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</si>
  <si>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</si>
  <si>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</si>
  <si>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</si>
  <si>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</si>
  <si>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</si>
  <si>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</si>
  <si>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</si>
  <si>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</si>
  <si>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</si>
  <si>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</si>
  <si>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</si>
  <si>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</si>
  <si>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</si>
  <si>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</si>
  <si>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</si>
  <si>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</si>
  <si>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</si>
  <si>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</si>
  <si>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</si>
  <si>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</si>
  <si>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</si>
  <si>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</si>
  <si>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</si>
  <si>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</si>
  <si>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</si>
  <si>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</si>
  <si>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</si>
  <si>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</si>
  <si>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</si>
  <si>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</si>
  <si>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</si>
  <si>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</si>
  <si>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</si>
  <si>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</si>
  <si>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</si>
  <si>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</si>
  <si>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</si>
  <si>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</si>
  <si>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</si>
  <si>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</si>
  <si>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</si>
  <si>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</si>
  <si>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</si>
  <si>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</si>
  <si>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</si>
  <si>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</si>
  <si>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</si>
  <si>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</si>
  <si>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</si>
  <si>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</si>
  <si>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</si>
  <si>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</si>
  <si>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</si>
  <si>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</si>
  <si>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</si>
  <si>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</si>
  <si>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</si>
  <si>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</si>
  <si>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</si>
  <si>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</si>
  <si>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</si>
  <si>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</si>
  <si>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</si>
  <si>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</si>
  <si>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</si>
  <si>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</si>
  <si>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</si>
  <si>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</si>
  <si>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</si>
  <si>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</si>
  <si>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</si>
  <si>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</si>
  <si>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</si>
  <si>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</si>
  <si>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</si>
  <si>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</si>
  <si>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</si>
  <si>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</si>
  <si>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</si>
  <si>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</si>
  <si>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</si>
  <si>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</si>
  <si>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</si>
  <si>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</si>
  <si>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</si>
  <si>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</si>
  <si>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</si>
  <si>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</si>
  <si>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</si>
  <si>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</si>
  <si>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</si>
  <si>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</si>
  <si>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</si>
  <si>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</si>
  <si>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</si>
  <si>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</si>
  <si>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</si>
  <si>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</si>
  <si>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</si>
  <si>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</si>
  <si>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</si>
  <si>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</si>
  <si>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</si>
  <si>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</si>
  <si>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</si>
  <si>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</si>
  <si>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</si>
  <si>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</si>
  <si>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</si>
  <si>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</si>
  <si>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</si>
  <si>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</si>
  <si>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</si>
  <si>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</si>
  <si>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</si>
  <si>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</si>
  <si>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</si>
  <si>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</si>
  <si>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</si>
  <si>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</si>
  <si>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</si>
  <si>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</si>
  <si>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</si>
  <si>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</si>
  <si>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</si>
  <si>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</si>
  <si>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</si>
  <si>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</si>
  <si>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</si>
  <si>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</si>
  <si>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</si>
  <si>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</si>
  <si>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</si>
  <si>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</si>
  <si>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</si>
  <si>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</si>
  <si>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</si>
  <si>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</si>
  <si>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</si>
  <si>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</si>
  <si>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</si>
  <si>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</si>
  <si>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</si>
  <si>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</si>
  <si>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</si>
  <si>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</si>
  <si>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</si>
  <si>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</si>
  <si>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</si>
  <si>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</si>
  <si>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</si>
  <si>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</si>
  <si>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</si>
  <si>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</si>
  <si>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</si>
  <si>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</si>
  <si>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</si>
  <si>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</si>
  <si>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</si>
  <si>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</si>
  <si>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</si>
  <si>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</si>
  <si>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</si>
  <si>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</si>
  <si>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</si>
  <si>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</si>
  <si>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</si>
  <si>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</si>
  <si>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</si>
  <si>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</si>
  <si>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</si>
  <si>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</si>
  <si>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</si>
  <si>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</si>
  <si>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</si>
  <si>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</si>
  <si>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</si>
  <si>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</si>
  <si>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</si>
  <si>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</si>
  <si>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</si>
  <si>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</si>
  <si>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</si>
  <si>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</si>
  <si>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</si>
  <si>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</si>
  <si>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</si>
  <si>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</si>
  <si>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</si>
  <si>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</si>
  <si>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</si>
  <si>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</si>
  <si>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</si>
  <si>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</si>
  <si>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</si>
  <si>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</si>
  <si>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</si>
  <si>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</si>
  <si>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</si>
  <si>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</si>
  <si>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</si>
  <si>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</si>
  <si>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</si>
  <si>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</si>
  <si>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</si>
  <si>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</si>
  <si>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</si>
  <si>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</si>
  <si>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</si>
  <si>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</si>
  <si>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</si>
  <si>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</si>
  <si>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</si>
  <si>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</si>
  <si>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</si>
  <si>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</si>
  <si>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</si>
  <si>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</si>
  <si>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</si>
  <si>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</si>
  <si>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</si>
  <si>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</si>
  <si>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</si>
  <si>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</si>
  <si>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</si>
  <si>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</si>
  <si>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</si>
  <si>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</si>
  <si>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</si>
  <si>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</si>
  <si>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</si>
  <si>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</si>
  <si>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</si>
  <si>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</si>
  <si>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</si>
  <si>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</si>
  <si>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</si>
  <si>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</si>
  <si>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</si>
  <si>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</si>
  <si>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</si>
  <si>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</si>
  <si>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</si>
  <si>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</si>
  <si>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</si>
  <si>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</si>
  <si>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</si>
  <si>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</si>
  <si>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</si>
  <si>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</si>
  <si>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</si>
  <si>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</si>
  <si>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</si>
  <si>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</si>
  <si>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</si>
  <si>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</si>
  <si>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</si>
  <si>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</si>
  <si>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</si>
  <si>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</si>
  <si>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</si>
  <si>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</si>
  <si>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</si>
  <si>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</si>
  <si>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</si>
  <si>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</si>
  <si>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</si>
  <si>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</si>
  <si>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</si>
  <si>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</si>
  <si>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</si>
  <si>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</si>
  <si>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</si>
  <si>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</si>
  <si>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</si>
  <si>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</si>
  <si>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</si>
  <si>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</si>
  <si>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</si>
  <si>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</si>
  <si>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</si>
  <si>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</si>
  <si>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</si>
  <si>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</si>
  <si>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</si>
  <si>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</si>
  <si>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</si>
  <si>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</si>
  <si>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</si>
  <si>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</si>
  <si>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</si>
  <si>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</si>
  <si>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</si>
  <si>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</si>
  <si>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</si>
  <si>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</si>
  <si>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</si>
  <si>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</si>
  <si>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</si>
  <si>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</si>
  <si>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</si>
  <si>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</si>
  <si>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</si>
  <si>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</si>
  <si>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</si>
  <si>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</si>
  <si>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</si>
  <si>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</si>
  <si>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</si>
  <si>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</si>
  <si>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</si>
  <si>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</si>
  <si>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</si>
  <si>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</si>
  <si>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</si>
  <si>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</si>
  <si>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</si>
  <si>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</si>
  <si>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</si>
  <si>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</si>
  <si>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</si>
  <si>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</si>
  <si>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</si>
  <si>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</si>
  <si>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</si>
  <si>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</si>
  <si>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</si>
  <si>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</si>
  <si>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</si>
  <si>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</si>
  <si>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</si>
  <si>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</si>
  <si>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</si>
  <si>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</si>
  <si>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</si>
  <si>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</si>
  <si>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</si>
  <si>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</si>
  <si>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</si>
  <si>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</si>
  <si>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</si>
  <si>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</si>
  <si>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</si>
  <si>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</si>
  <si>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</si>
  <si>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</si>
  <si>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</si>
  <si>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</si>
  <si>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</si>
  <si>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</si>
  <si>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</si>
  <si>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</si>
  <si>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</si>
  <si>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</si>
  <si>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</si>
  <si>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</si>
  <si>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</si>
  <si>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</si>
  <si>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</si>
  <si>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</si>
  <si>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</si>
  <si>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</si>
  <si>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</si>
  <si>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</si>
  <si>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</si>
  <si>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</si>
  <si>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</si>
  <si>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</si>
  <si>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</si>
  <si>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</si>
  <si>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</si>
  <si>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</si>
  <si>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</si>
  <si>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</si>
  <si>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</si>
  <si>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</si>
  <si>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</si>
  <si>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</si>
  <si>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</si>
  <si>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</si>
  <si>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</si>
  <si>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</si>
  <si>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</si>
  <si>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</si>
  <si>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</si>
  <si>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</si>
  <si>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</si>
  <si>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</si>
  <si>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</si>
  <si>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</si>
  <si>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</si>
  <si>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</si>
  <si>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</si>
  <si>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</si>
  <si>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</si>
  <si>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</si>
  <si>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</si>
  <si>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</si>
  <si>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</si>
  <si>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</si>
  <si>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</si>
  <si>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</si>
  <si>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</si>
  <si>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</si>
  <si>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</si>
  <si>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</si>
  <si>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</si>
  <si>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</si>
  <si>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</si>
  <si>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</si>
  <si>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</si>
  <si>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</si>
  <si>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</si>
  <si>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</si>
  <si>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</si>
  <si>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</si>
  <si>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</si>
  <si>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</si>
  <si>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</si>
  <si>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</si>
  <si>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</si>
  <si>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</si>
  <si>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</si>
  <si>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</si>
  <si>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</si>
  <si>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</si>
  <si>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</si>
  <si>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</si>
  <si>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</si>
  <si>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</si>
  <si>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</si>
  <si>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</si>
  <si>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</si>
  <si>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</si>
  <si>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</si>
  <si>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</si>
  <si>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</si>
  <si>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</si>
  <si>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</si>
  <si>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</si>
  <si>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</si>
  <si>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</si>
  <si>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</si>
  <si>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</si>
  <si>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</si>
  <si>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</si>
  <si>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</si>
  <si>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</si>
  <si>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</si>
  <si>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</si>
  <si>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</si>
  <si>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</si>
  <si>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</si>
  <si>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</si>
  <si>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</si>
  <si>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</si>
  <si>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</si>
  <si>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</si>
  <si>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</si>
  <si>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</si>
  <si>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</si>
  <si>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</si>
  <si>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</si>
  <si>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</si>
  <si>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</si>
  <si>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</si>
  <si>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</si>
  <si>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</si>
  <si>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</si>
  <si>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</si>
  <si>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</si>
  <si>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</si>
  <si>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</si>
  <si>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</si>
  <si>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</si>
  <si>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</si>
  <si>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</si>
  <si>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</si>
  <si>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</si>
  <si>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</si>
  <si>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</si>
  <si>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</si>
  <si>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</si>
  <si>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</si>
  <si>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</si>
  <si>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</si>
  <si>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</si>
  <si>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</si>
  <si>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</si>
  <si>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</si>
  <si>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</si>
  <si>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</si>
  <si>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</si>
  <si>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</si>
  <si>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</si>
  <si>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</si>
  <si>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</si>
  <si>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</si>
  <si>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</si>
  <si>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</si>
  <si>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</si>
  <si>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</si>
  <si>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</si>
  <si>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</si>
  <si>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</si>
  <si>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</si>
  <si>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</si>
  <si>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</si>
  <si>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</si>
  <si>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</si>
  <si>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</si>
  <si>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</si>
  <si>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</si>
  <si>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</si>
  <si>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</si>
  <si>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</si>
  <si>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</si>
  <si>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</si>
  <si>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</si>
  <si>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</si>
  <si>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</si>
  <si>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</si>
  <si>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</si>
  <si>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</si>
  <si>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</si>
  <si>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</si>
  <si>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</si>
  <si>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</si>
  <si>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</si>
  <si>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</si>
  <si>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</si>
  <si>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</si>
  <si>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</si>
  <si>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</si>
  <si>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</si>
  <si>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</si>
  <si>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</si>
  <si>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</si>
  <si>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</si>
  <si>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</si>
  <si>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</si>
  <si>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</si>
  <si>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</si>
  <si>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</si>
  <si>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</si>
  <si>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</si>
  <si>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</si>
  <si>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</si>
  <si>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</si>
  <si>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</si>
  <si>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</si>
  <si>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</si>
  <si>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</si>
  <si>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</si>
  <si>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</si>
  <si>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</si>
  <si>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</si>
  <si>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</si>
  <si>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</si>
  <si>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</si>
  <si>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</si>
  <si>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</si>
  <si>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</si>
  <si>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</si>
  <si>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</si>
  <si>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</si>
  <si>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</si>
  <si>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</si>
  <si>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</si>
  <si>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</si>
  <si>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</si>
  <si>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</si>
  <si>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</si>
  <si>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</si>
  <si>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</si>
  <si>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</si>
  <si>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</si>
  <si>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</si>
  <si>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</si>
  <si>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</si>
  <si>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</si>
  <si>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</si>
  <si>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</si>
  <si>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</si>
  <si>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</si>
  <si>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</si>
  <si>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</si>
  <si>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</si>
  <si>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</si>
  <si>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</si>
  <si>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</si>
  <si>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</si>
  <si>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</si>
  <si>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</si>
  <si>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</si>
  <si>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</si>
  <si>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</si>
  <si>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</si>
  <si>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</si>
  <si>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</si>
  <si>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</si>
  <si>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</si>
  <si>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</si>
  <si>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</si>
  <si>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</si>
  <si>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</si>
  <si>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</si>
  <si>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</si>
  <si>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</si>
  <si>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</si>
  <si>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</si>
  <si>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</si>
  <si>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</si>
  <si>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</si>
  <si>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</si>
  <si>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</si>
  <si>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</si>
  <si>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</si>
  <si>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</si>
  <si>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</si>
  <si>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</si>
  <si>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</si>
  <si>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</si>
  <si>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</si>
  <si>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</si>
  <si>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</si>
  <si>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</si>
  <si>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</si>
  <si>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</si>
  <si>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</si>
  <si>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</si>
  <si>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</si>
  <si>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</si>
  <si>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</si>
  <si>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</si>
  <si>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</si>
  <si>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</si>
  <si>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</si>
  <si>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</si>
  <si>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</si>
  <si>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</si>
  <si>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</si>
  <si>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</si>
  <si>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</si>
  <si>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</si>
  <si>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</si>
  <si>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</si>
  <si>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</si>
  <si>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</si>
  <si>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</si>
  <si>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</si>
  <si>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</si>
  <si>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</si>
  <si>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</si>
  <si>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</si>
  <si>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</si>
  <si>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</si>
  <si>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</si>
  <si>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</si>
  <si>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</si>
  <si>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</si>
  <si>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</si>
  <si>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</si>
  <si>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</si>
  <si>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</si>
  <si>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</si>
  <si>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</si>
  <si>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</si>
  <si>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</si>
  <si>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</si>
  <si>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</si>
  <si>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</si>
  <si>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</si>
  <si>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</si>
  <si>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</si>
  <si>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</si>
  <si>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</si>
  <si>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</si>
  <si>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</si>
  <si>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</si>
  <si>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</si>
  <si>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</si>
  <si>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</si>
  <si>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</si>
  <si>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</si>
  <si>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</si>
  <si>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</si>
  <si>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</si>
  <si>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</si>
  <si>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</si>
  <si>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</si>
  <si>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</si>
  <si>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</si>
  <si>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</si>
  <si>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</si>
  <si>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</si>
  <si>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</si>
  <si>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</si>
  <si>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</si>
  <si>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</si>
  <si>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</si>
  <si>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</si>
  <si>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</si>
  <si>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</si>
  <si>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</si>
  <si>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</si>
  <si>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</si>
  <si>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</si>
  <si>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</si>
  <si>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</si>
  <si>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</si>
  <si>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</si>
  <si>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</si>
  <si>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</si>
  <si>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</si>
  <si>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</si>
  <si>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</si>
  <si>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</si>
  <si>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</si>
  <si>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</si>
  <si>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</si>
  <si>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</si>
  <si>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</si>
  <si>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</si>
  <si>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</si>
  <si>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</si>
  <si>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</si>
  <si>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</si>
  <si>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</si>
  <si>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</si>
  <si>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</si>
  <si>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</si>
  <si>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</si>
  <si>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</si>
  <si>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</si>
  <si>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</si>
  <si>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</si>
  <si>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</si>
  <si>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</si>
  <si>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</si>
  <si>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</si>
  <si>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</si>
  <si>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</si>
  <si>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</si>
  <si>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</si>
  <si>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</si>
  <si>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</si>
  <si>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</si>
  <si>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</si>
  <si>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</si>
  <si>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</si>
  <si>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</si>
  <si>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</si>
  <si>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</si>
  <si>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</si>
  <si>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</si>
  <si>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</si>
  <si>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</si>
  <si>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</si>
  <si>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</si>
  <si>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</si>
  <si>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</si>
  <si>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</si>
  <si>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</si>
  <si>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</si>
  <si>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</si>
  <si>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</si>
  <si>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</si>
  <si>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</si>
  <si>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</si>
  <si>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</si>
  <si>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</si>
  <si>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</si>
  <si>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</si>
  <si>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</si>
  <si>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</si>
  <si>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</si>
  <si>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</si>
  <si>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</si>
  <si>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</si>
  <si>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</si>
  <si>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</si>
  <si>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</si>
  <si>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</si>
  <si>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</si>
  <si>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</si>
  <si>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</si>
  <si>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</si>
  <si>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</si>
  <si>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</si>
  <si>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</si>
  <si>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</si>
  <si>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</si>
  <si>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</si>
  <si>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</si>
  <si>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</si>
  <si>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</si>
  <si>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</si>
  <si>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</si>
  <si>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</si>
  <si>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</si>
  <si>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</si>
  <si>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</si>
  <si>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</si>
  <si>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</si>
  <si>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</si>
  <si>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</si>
  <si>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</si>
  <si>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</si>
  <si>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</si>
  <si>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</si>
  <si>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</si>
  <si>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</si>
  <si>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</si>
  <si>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</si>
  <si>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</si>
  <si>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</si>
  <si>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</si>
  <si>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</si>
  <si>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</si>
  <si>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</si>
  <si>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</si>
  <si>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</si>
  <si>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</si>
  <si>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</si>
  <si>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</si>
  <si>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</si>
  <si>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</si>
  <si>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</si>
  <si>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</si>
  <si>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</si>
  <si>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</si>
  <si>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</si>
  <si>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</si>
  <si>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</si>
  <si>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</si>
  <si>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</si>
  <si>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</si>
  <si>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</si>
  <si>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</si>
  <si>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</si>
  <si>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</si>
  <si>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</si>
  <si>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</si>
  <si>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</si>
  <si>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</si>
  <si>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</si>
  <si>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</si>
  <si>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</si>
  <si>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</si>
  <si>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</si>
  <si>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</si>
  <si>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</si>
  <si>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</si>
  <si>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</si>
  <si>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</si>
  <si>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</si>
  <si>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</si>
  <si>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</si>
  <si>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</si>
  <si>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</si>
  <si>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</si>
  <si>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</si>
  <si>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</si>
  <si>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</si>
  <si>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</si>
  <si>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</si>
  <si>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</si>
  <si>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</si>
  <si>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</si>
  <si>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</si>
  <si>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</si>
  <si>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</si>
  <si>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</si>
  <si>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</si>
  <si>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</si>
  <si>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</si>
  <si>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</si>
  <si>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</si>
  <si>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</si>
  <si>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</si>
  <si>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</si>
  <si>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</si>
  <si>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</si>
  <si>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</si>
  <si>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</si>
  <si>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</si>
  <si>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</si>
  <si>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</si>
  <si>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</si>
  <si>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</si>
  <si>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</si>
  <si>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</si>
  <si>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</si>
  <si>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</si>
  <si>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</si>
  <si>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</si>
  <si>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</si>
  <si>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</si>
  <si>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</si>
  <si>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</si>
  <si>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</si>
  <si>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</si>
  <si>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</si>
  <si>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</si>
  <si>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</si>
  <si>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</si>
  <si>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</si>
  <si>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</si>
  <si>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</si>
  <si>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</si>
  <si>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</si>
  <si>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</si>
  <si>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</si>
  <si>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</si>
  <si>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</si>
  <si>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</si>
  <si>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</si>
  <si>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</si>
  <si>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</si>
  <si>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</si>
  <si>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</si>
  <si>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</si>
  <si>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</si>
  <si>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</si>
  <si>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</si>
  <si>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</si>
  <si>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</si>
  <si>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</si>
  <si>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</si>
  <si>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</si>
  <si>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</si>
  <si>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</si>
  <si>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</si>
  <si>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</si>
  <si>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</si>
  <si>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</si>
  <si>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</si>
  <si>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</si>
  <si>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</si>
  <si>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</si>
  <si>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</si>
  <si>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</si>
  <si>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</si>
  <si>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</si>
  <si>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</si>
  <si>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</si>
  <si>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</si>
  <si>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</si>
  <si>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</si>
  <si>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</si>
  <si>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</si>
  <si>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</si>
  <si>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</si>
  <si>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</si>
  <si>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</si>
  <si>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</si>
  <si>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</si>
  <si>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</si>
  <si>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</si>
  <si>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</si>
  <si>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</si>
  <si>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</si>
  <si>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</si>
  <si>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</si>
  <si>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</si>
  <si>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</si>
  <si>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</si>
  <si>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</si>
  <si>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</si>
  <si>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</si>
  <si>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</si>
  <si>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</si>
  <si>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</si>
  <si>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</si>
  <si>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</si>
  <si>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</si>
  <si>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</si>
  <si>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</si>
  <si>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</si>
  <si>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</si>
  <si>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</si>
  <si>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</si>
  <si>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</si>
  <si>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</si>
  <si>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</si>
  <si>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</si>
  <si>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</si>
  <si>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</si>
  <si>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</si>
  <si>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</si>
  <si>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</si>
  <si>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</si>
  <si>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</si>
  <si>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</si>
  <si>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</si>
  <si>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</si>
  <si>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</si>
  <si>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</si>
  <si>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</si>
  <si>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</si>
  <si>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</si>
  <si>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</si>
  <si>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</si>
  <si>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</si>
  <si>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</si>
  <si>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</si>
  <si>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</si>
  <si>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</si>
  <si>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</si>
  <si>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</si>
  <si>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</si>
  <si>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</si>
  <si>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</si>
  <si>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</si>
  <si>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</si>
  <si>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</si>
  <si>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</si>
  <si>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</si>
  <si>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</si>
  <si>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</si>
  <si>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</si>
  <si>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</si>
  <si>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</si>
  <si>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</si>
  <si>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</si>
  <si>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</si>
  <si>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</si>
  <si>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</si>
  <si>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</si>
  <si>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</si>
  <si>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</si>
  <si>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</si>
  <si>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</si>
  <si>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</si>
  <si>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</si>
  <si>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</si>
  <si>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</si>
  <si>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</si>
  <si>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</si>
  <si>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</si>
  <si>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</si>
  <si>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</si>
  <si>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</si>
  <si>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</si>
  <si>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</si>
  <si>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</si>
  <si>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</si>
  <si>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</si>
  <si>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</si>
  <si>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</si>
  <si>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</si>
  <si>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</si>
  <si>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</si>
  <si>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</si>
  <si>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</si>
  <si>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</si>
  <si>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</si>
  <si>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</si>
  <si>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</si>
  <si>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</si>
  <si>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</si>
  <si>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</si>
  <si>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</si>
  <si>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</si>
  <si>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</si>
  <si>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</si>
  <si>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</si>
  <si>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</si>
  <si>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</si>
  <si>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</si>
  <si>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</si>
  <si>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</si>
  <si>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</si>
  <si>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</si>
  <si>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</si>
  <si>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</si>
  <si>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</si>
  <si>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</si>
  <si>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</si>
  <si>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</si>
  <si>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</si>
  <si>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</si>
  <si>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</si>
  <si>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</si>
  <si>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</si>
  <si>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</si>
  <si>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</si>
  <si>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</si>
  <si>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</si>
  <si>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</si>
  <si>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</si>
  <si>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</si>
  <si>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</si>
  <si>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</si>
  <si>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</si>
  <si>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</si>
  <si>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</si>
  <si>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</si>
  <si>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</si>
  <si>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</si>
  <si>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</si>
  <si>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</si>
  <si>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</si>
  <si>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</si>
  <si>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</si>
  <si>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</si>
  <si>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</si>
  <si>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</si>
  <si>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</si>
  <si>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</si>
  <si>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</si>
  <si>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</si>
  <si>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</si>
  <si>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</si>
  <si>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</si>
  <si>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</si>
  <si>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</si>
  <si>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</si>
  <si>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</si>
  <si>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</si>
  <si>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</si>
  <si>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</si>
  <si>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</si>
  <si>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</si>
  <si>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</si>
  <si>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</si>
  <si>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</si>
  <si>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</si>
  <si>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</si>
  <si>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</si>
  <si>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</si>
  <si>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</si>
  <si>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</si>
  <si>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</si>
  <si>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</si>
  <si>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</si>
  <si>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</si>
  <si>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</si>
  <si>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</si>
  <si>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</si>
  <si>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</si>
  <si>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</si>
  <si>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</si>
  <si>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</si>
  <si>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</si>
  <si>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</si>
  <si>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</si>
  <si>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</si>
  <si>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</si>
  <si>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</si>
  <si>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</si>
  <si>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</si>
  <si>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</si>
  <si>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</si>
  <si>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</si>
  <si>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</si>
  <si>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</si>
  <si>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</si>
  <si>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</si>
  <si>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</si>
  <si>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</si>
  <si>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</si>
  <si>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</si>
  <si>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</si>
  <si>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</si>
  <si>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</si>
  <si>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</si>
  <si>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</si>
  <si>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</si>
  <si>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</si>
  <si>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</si>
  <si>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</si>
  <si>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</si>
  <si>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</si>
  <si>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</si>
  <si>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</si>
  <si>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</si>
  <si>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</si>
  <si>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</si>
  <si>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</si>
  <si>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</si>
  <si>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</si>
  <si>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</si>
  <si>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</si>
  <si>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</si>
  <si>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</si>
  <si>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</si>
  <si>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</si>
  <si>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</si>
  <si>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</si>
  <si>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</si>
  <si>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</si>
  <si>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</si>
  <si>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</si>
  <si>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</si>
  <si>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</si>
  <si>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</si>
  <si>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</si>
  <si>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</si>
  <si>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</si>
  <si>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</si>
  <si>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</si>
  <si>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</si>
  <si>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</si>
  <si>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</si>
  <si>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</si>
  <si>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</si>
  <si>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</si>
  <si>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</si>
  <si>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</si>
  <si>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</si>
  <si>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</si>
  <si>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</si>
  <si>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</si>
  <si>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</si>
  <si>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</si>
  <si>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</si>
  <si>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</si>
  <si>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</si>
  <si>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</si>
  <si>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</si>
  <si>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</si>
  <si>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</si>
  <si>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</si>
  <si>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</si>
  <si>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</si>
  <si>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</si>
  <si>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</si>
  <si>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</si>
  <si>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</si>
  <si>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</si>
  <si>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</si>
  <si>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</si>
  <si>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</si>
  <si>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</si>
  <si>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</si>
  <si>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</si>
  <si>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</si>
  <si>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</si>
  <si>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</si>
  <si>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</si>
  <si>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</si>
  <si>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</si>
  <si>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</si>
  <si>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</si>
  <si>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</si>
  <si>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</si>
  <si>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</si>
  <si>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</si>
  <si>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</si>
  <si>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</si>
  <si>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</si>
  <si>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</si>
  <si>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</si>
  <si>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</si>
  <si>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</si>
  <si>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</si>
  <si>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</si>
  <si>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</si>
  <si>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</si>
  <si>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</si>
  <si>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</si>
  <si>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</si>
  <si>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</si>
  <si>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</si>
  <si>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</si>
  <si>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</si>
  <si>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</si>
  <si>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</si>
  <si>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</si>
  <si>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</si>
  <si>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</si>
  <si>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</si>
  <si>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</si>
  <si>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</si>
  <si>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</si>
  <si>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</si>
  <si>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</si>
  <si>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</si>
  <si>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</si>
  <si>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</si>
  <si>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</si>
  <si>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</si>
  <si>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</si>
  <si>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</si>
  <si>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</si>
  <si>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</si>
  <si>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</si>
  <si>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</si>
  <si>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</si>
  <si>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</si>
  <si>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</si>
  <si>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</si>
  <si>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</si>
  <si>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</si>
  <si>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</si>
  <si>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</si>
  <si>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</si>
  <si>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</si>
  <si>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</si>
  <si>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</si>
  <si>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</si>
  <si>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</si>
  <si>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</si>
  <si>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</si>
  <si>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</si>
  <si>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</si>
  <si>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</si>
  <si>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</si>
  <si>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</si>
  <si>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</si>
  <si>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</si>
  <si>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</si>
  <si>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</si>
  <si>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</si>
  <si>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</si>
  <si>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</si>
  <si>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</si>
  <si>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</si>
  <si>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</si>
  <si>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</si>
  <si>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</si>
  <si>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</si>
  <si>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</si>
  <si>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</si>
  <si>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</si>
  <si>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</si>
  <si>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</si>
  <si>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</si>
  <si>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</si>
  <si>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</si>
  <si>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</si>
  <si>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</si>
  <si>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</si>
  <si>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</si>
  <si>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</si>
  <si>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</si>
  <si>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</si>
  <si>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</si>
  <si>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</si>
  <si>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</si>
  <si>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</si>
  <si>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</si>
  <si>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</si>
  <si>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</si>
  <si>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</si>
  <si>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</si>
  <si>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</si>
  <si>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</si>
  <si>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</si>
  <si>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</si>
  <si>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</si>
  <si>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</si>
  <si>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</si>
  <si>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</si>
  <si>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</si>
  <si>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</si>
  <si>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</si>
  <si>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</si>
  <si>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</si>
  <si>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</si>
  <si>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</si>
  <si>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</si>
  <si>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</si>
  <si>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</si>
  <si>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</si>
  <si>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</si>
  <si>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</si>
  <si>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</si>
  <si>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</si>
  <si>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</si>
  <si>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</si>
  <si>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</si>
  <si>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</si>
  <si>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</si>
  <si>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</si>
  <si>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</si>
  <si>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</si>
  <si>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</si>
  <si>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</si>
  <si>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</si>
  <si>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</si>
  <si>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</si>
  <si>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</si>
  <si>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</si>
  <si>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</si>
  <si>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</si>
  <si>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</si>
  <si>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</si>
  <si>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</si>
  <si>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</si>
  <si>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</si>
  <si>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</si>
  <si>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</si>
  <si>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</si>
  <si>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</si>
  <si>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</si>
  <si>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</si>
  <si>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</si>
  <si>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</si>
  <si>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</si>
  <si>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</si>
  <si>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</si>
  <si>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</si>
  <si>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</si>
  <si>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</si>
  <si>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</si>
  <si>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</si>
  <si>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</si>
  <si>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</si>
  <si>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</si>
  <si>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</si>
  <si>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</si>
  <si>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</si>
  <si>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</si>
  <si>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</si>
  <si>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</si>
  <si>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</si>
  <si>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</si>
  <si>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</si>
  <si>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</si>
  <si>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</si>
  <si>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</si>
  <si>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</si>
  <si>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</si>
  <si>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</si>
  <si>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</si>
  <si>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</si>
  <si>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</si>
  <si>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</si>
  <si>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</si>
  <si>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</si>
  <si>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</si>
  <si>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</si>
  <si>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</si>
  <si>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</si>
  <si>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</si>
  <si>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</si>
  <si>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</si>
  <si>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</si>
  <si>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</si>
  <si>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</si>
  <si>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</si>
  <si>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</si>
  <si>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</si>
  <si>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</si>
  <si>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</si>
  <si>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</si>
  <si>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</si>
  <si>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</si>
  <si>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</si>
  <si>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</si>
  <si>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</si>
  <si>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</si>
  <si>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</si>
  <si>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</si>
  <si>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</si>
  <si>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</si>
  <si>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</si>
  <si>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</si>
  <si>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</si>
  <si>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</si>
  <si>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</si>
  <si>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</si>
  <si>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</si>
  <si>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</si>
  <si>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</si>
  <si>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</si>
  <si>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</si>
  <si>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</si>
  <si>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</si>
  <si>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</si>
  <si>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</si>
  <si>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</si>
  <si>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</si>
  <si>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</si>
  <si>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</si>
  <si>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</si>
  <si>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</si>
  <si>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</si>
  <si>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</si>
  <si>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</si>
  <si>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</si>
  <si>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</si>
  <si>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</si>
  <si>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</si>
  <si>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</si>
  <si>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</si>
  <si>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</si>
  <si>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</si>
  <si>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</si>
  <si>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</si>
  <si>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</si>
  <si>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</si>
  <si>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</si>
  <si>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</si>
  <si>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</si>
  <si>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</si>
  <si>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</si>
  <si>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</si>
  <si>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</si>
  <si>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</si>
  <si>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</si>
  <si>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</si>
  <si>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</si>
  <si>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</si>
  <si>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</si>
  <si>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</si>
  <si>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</si>
  <si>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</si>
  <si>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</si>
  <si>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</si>
  <si>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</si>
  <si>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</si>
  <si>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</si>
  <si>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</si>
  <si>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</si>
  <si>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</si>
  <si>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</si>
  <si>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</si>
  <si>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</si>
  <si>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</si>
  <si>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</si>
  <si>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</si>
  <si>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</si>
  <si>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</si>
  <si>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</si>
  <si>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</si>
  <si>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</si>
  <si>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</si>
  <si>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</si>
  <si>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</si>
  <si>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</si>
  <si>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</si>
  <si>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</si>
  <si>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</si>
  <si>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</si>
  <si>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</si>
  <si>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</si>
  <si>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</si>
  <si>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</si>
  <si>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</si>
  <si>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</si>
  <si>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</si>
  <si>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</si>
  <si>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</si>
  <si>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</si>
  <si>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</si>
  <si>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</si>
  <si>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</si>
  <si>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</si>
  <si>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</si>
  <si>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</si>
  <si>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</si>
  <si>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</si>
  <si>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</si>
  <si>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</si>
  <si>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</si>
  <si>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</si>
  <si>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</si>
  <si>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</si>
  <si>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</si>
  <si>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</si>
  <si>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</si>
  <si>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</si>
  <si>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</si>
  <si>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</si>
  <si>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</si>
  <si>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</si>
  <si>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</si>
  <si>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</si>
  <si>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</si>
  <si>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</si>
  <si>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</si>
  <si>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</si>
  <si>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</si>
  <si>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</si>
  <si>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</si>
  <si>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</si>
  <si>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</si>
  <si>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</si>
  <si>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</si>
  <si>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</si>
  <si>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</si>
  <si>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</si>
  <si>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</si>
  <si>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</si>
  <si>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</si>
  <si>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</si>
  <si>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</si>
  <si>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</si>
  <si>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</si>
  <si>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</si>
  <si>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</si>
  <si>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</si>
  <si>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</si>
  <si>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</si>
  <si>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</si>
  <si>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</si>
  <si>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</si>
  <si>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</si>
  <si>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</si>
  <si>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</si>
  <si>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</si>
  <si>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</si>
  <si>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</si>
  <si>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</si>
  <si>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</si>
  <si>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</si>
  <si>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</si>
  <si>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</si>
  <si>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</si>
  <si>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</si>
  <si>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</si>
  <si>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</si>
  <si>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</si>
  <si>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</si>
  <si>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</si>
  <si>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</si>
  <si>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</si>
  <si>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</si>
  <si>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</si>
  <si>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</si>
  <si>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</si>
  <si>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</si>
  <si>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</si>
  <si>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</si>
  <si>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</si>
  <si>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</si>
  <si>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</si>
  <si>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</si>
  <si>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</si>
  <si>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</si>
  <si>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</si>
  <si>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</si>
  <si>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</si>
  <si>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</si>
  <si>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</si>
  <si>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</si>
  <si>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</si>
  <si>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</si>
  <si>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</si>
  <si>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</si>
  <si>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</si>
  <si>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</si>
  <si>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</si>
  <si>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</si>
  <si>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</si>
  <si>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</si>
  <si>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</si>
  <si>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</si>
  <si>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</si>
  <si>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</si>
  <si>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</si>
  <si>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</si>
  <si>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</si>
  <si>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</si>
  <si>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</si>
  <si>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</si>
  <si>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</si>
  <si>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</si>
  <si>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</si>
  <si>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</si>
  <si>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</si>
  <si>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</si>
  <si>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</si>
  <si>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</si>
  <si>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</si>
  <si>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</si>
  <si>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</si>
  <si>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</si>
  <si>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</si>
  <si>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</si>
  <si>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</si>
  <si>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</si>
  <si>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</si>
  <si>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</si>
  <si>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</si>
  <si>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</si>
  <si>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</si>
  <si>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</si>
  <si>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</si>
  <si>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</si>
  <si>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</si>
  <si>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</si>
  <si>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</si>
  <si>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</si>
  <si>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</si>
  <si>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</si>
  <si>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</si>
  <si>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</si>
  <si>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</si>
  <si>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</si>
  <si>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</si>
  <si>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</si>
  <si>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</si>
  <si>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</si>
  <si>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</si>
  <si>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</si>
  <si>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</si>
  <si>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</si>
  <si>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</si>
  <si>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</si>
  <si>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</si>
  <si>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</si>
  <si>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</si>
  <si>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</si>
  <si>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</si>
  <si>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</si>
  <si>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</si>
  <si>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</si>
  <si>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</si>
  <si>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</si>
  <si>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</si>
  <si>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</si>
  <si>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</si>
  <si>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</si>
  <si>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</si>
  <si>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</si>
  <si>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</si>
  <si>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</si>
  <si>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</si>
  <si>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</si>
  <si>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</si>
  <si>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</si>
  <si>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</si>
  <si>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</si>
  <si>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</si>
  <si>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</si>
  <si>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</si>
  <si>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</si>
  <si>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</si>
  <si>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</si>
  <si>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</si>
  <si>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</si>
  <si>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</si>
  <si>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</si>
  <si>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</si>
  <si>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</si>
  <si>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</si>
  <si>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</si>
  <si>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</si>
  <si>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</si>
  <si>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</si>
  <si>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</si>
  <si>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</si>
  <si>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</si>
  <si>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</si>
  <si>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</si>
  <si>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</si>
  <si>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</si>
  <si>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</si>
  <si>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</si>
  <si>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</si>
  <si>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</si>
  <si>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</si>
  <si>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</si>
  <si>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</si>
  <si>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</si>
  <si>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</si>
  <si>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</si>
  <si>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</si>
  <si>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</si>
  <si>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</si>
  <si>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</si>
  <si>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</si>
  <si>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</si>
  <si>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</si>
  <si>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</si>
  <si>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</si>
  <si>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</si>
  <si>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</si>
  <si>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</si>
  <si>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</si>
  <si>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</si>
  <si>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</si>
  <si>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</si>
  <si>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</si>
  <si>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</si>
  <si>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</si>
  <si>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</si>
  <si>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</si>
  <si>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</si>
  <si>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</si>
  <si>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</si>
  <si>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</si>
  <si>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</si>
  <si>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</si>
  <si>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</si>
  <si>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</si>
  <si>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</si>
  <si>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</si>
  <si>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</si>
  <si>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</si>
  <si>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</si>
  <si>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</si>
  <si>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</si>
  <si>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</si>
  <si>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</si>
  <si>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</si>
  <si>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</si>
  <si>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</si>
  <si>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</si>
  <si>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</si>
  <si>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</si>
  <si>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</si>
  <si>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</si>
  <si>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</si>
  <si>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</si>
  <si>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</si>
  <si>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</si>
  <si>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</si>
  <si>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</si>
  <si>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</si>
  <si>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</si>
  <si>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</si>
  <si>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</si>
  <si>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</si>
  <si>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</si>
  <si>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</si>
  <si>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</si>
  <si>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</si>
  <si>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</si>
  <si>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</si>
  <si>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</si>
  <si>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</si>
  <si>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</si>
  <si>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</si>
  <si>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</si>
  <si>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</si>
  <si>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</si>
  <si>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</si>
  <si>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</si>
  <si>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</si>
  <si>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</si>
  <si>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</si>
  <si>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</si>
  <si>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</si>
  <si>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</si>
  <si>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</si>
  <si>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</si>
  <si>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</si>
  <si>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</si>
  <si>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</si>
  <si>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</si>
  <si>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</si>
  <si>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</si>
  <si>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</si>
  <si>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</si>
  <si>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</si>
  <si>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</si>
  <si>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</si>
  <si>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</si>
  <si>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</si>
  <si>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</si>
  <si>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</si>
  <si>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</si>
  <si>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</si>
  <si>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</si>
  <si>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</si>
  <si>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</si>
  <si>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</si>
  <si>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</si>
  <si>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</si>
  <si>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</si>
  <si>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</si>
  <si>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</si>
  <si>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</si>
  <si>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</si>
  <si>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</si>
  <si>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</si>
  <si>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</si>
  <si>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</si>
  <si>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</si>
  <si>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</si>
  <si>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</si>
  <si>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</si>
  <si>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</si>
  <si>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</si>
  <si>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</si>
  <si>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</si>
  <si>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</si>
  <si>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</si>
  <si>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</si>
  <si>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</si>
  <si>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</si>
  <si>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</si>
  <si>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</si>
  <si>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</si>
  <si>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</si>
  <si>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</si>
  <si>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</si>
  <si>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</si>
  <si>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</si>
  <si>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</si>
  <si>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</si>
  <si>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</si>
  <si>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</si>
  <si>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</si>
  <si>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</si>
  <si>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</si>
  <si>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</si>
  <si>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</si>
  <si>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</si>
  <si>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</si>
  <si>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</si>
  <si>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</si>
  <si>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</si>
  <si>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</si>
  <si>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</si>
  <si>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</si>
  <si>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</si>
  <si>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</si>
  <si>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</si>
  <si>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</si>
  <si>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</si>
  <si>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</si>
  <si>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</si>
  <si>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</si>
  <si>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</si>
  <si>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</si>
  <si>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</si>
  <si>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</si>
  <si>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</si>
  <si>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</si>
  <si>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</si>
  <si>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</si>
  <si>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</si>
  <si>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</si>
  <si>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</si>
  <si>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</si>
  <si>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</si>
  <si>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</si>
  <si>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</si>
  <si>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</si>
  <si>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</si>
  <si>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</si>
  <si>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</si>
  <si>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</si>
  <si>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</si>
  <si>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</si>
  <si>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</si>
  <si>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</si>
  <si>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</si>
  <si>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</si>
  <si>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</si>
  <si>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</si>
  <si>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</si>
  <si>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</si>
  <si>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</si>
  <si>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</si>
  <si>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</si>
  <si>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</si>
  <si>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</si>
  <si>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</si>
  <si>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</si>
  <si>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</si>
  <si>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</si>
  <si>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</si>
  <si>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</si>
  <si>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</si>
  <si>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</si>
  <si>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</si>
  <si>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</si>
  <si>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</si>
  <si>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</si>
  <si>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</si>
  <si>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</si>
  <si>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</si>
  <si>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</si>
  <si>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</si>
  <si>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</si>
  <si>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</si>
  <si>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</si>
  <si>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</si>
  <si>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</si>
  <si>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</si>
  <si>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</si>
  <si>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</si>
  <si>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</si>
  <si>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</si>
  <si>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</si>
  <si>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</si>
  <si>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</si>
  <si>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</si>
  <si>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</si>
  <si>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</si>
  <si>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</si>
  <si>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</si>
  <si>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</si>
  <si>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</si>
  <si>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</si>
  <si>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</si>
  <si>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</si>
  <si>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</si>
  <si>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</si>
  <si>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</si>
  <si>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</si>
  <si>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</si>
  <si>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</si>
  <si>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</si>
  <si>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</si>
  <si>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</si>
  <si>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</si>
  <si>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</si>
  <si>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</si>
  <si>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</si>
  <si>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</si>
  <si>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</si>
  <si>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</si>
  <si>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</si>
  <si>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</si>
  <si>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</si>
  <si>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</si>
  <si>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</si>
  <si>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</si>
  <si>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</si>
  <si>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</si>
  <si>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</si>
  <si>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</si>
  <si>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</si>
  <si>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</si>
  <si>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</si>
  <si>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</si>
  <si>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</si>
  <si>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</si>
  <si>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</si>
  <si>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</si>
  <si>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</si>
  <si>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</si>
  <si>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</si>
  <si>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</si>
  <si>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</si>
  <si>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</si>
  <si>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</si>
  <si>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</si>
  <si>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</si>
  <si>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</si>
  <si>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</si>
  <si>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</si>
  <si>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</si>
  <si>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</si>
  <si>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</si>
  <si>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</si>
  <si>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</si>
  <si>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</si>
  <si>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</si>
  <si>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</si>
  <si>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</si>
  <si>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</si>
  <si>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</si>
  <si>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</si>
  <si>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</si>
  <si>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</si>
  <si>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</si>
  <si>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</si>
  <si>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</si>
  <si>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</si>
  <si>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</si>
  <si>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</si>
  <si>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</si>
  <si>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</si>
  <si>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</si>
  <si>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</si>
  <si>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</si>
  <si>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</si>
  <si>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</si>
  <si>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</si>
  <si>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</si>
  <si>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</si>
  <si>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</si>
  <si>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</si>
  <si>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</si>
  <si>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</si>
  <si>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</si>
  <si>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</si>
  <si>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</si>
  <si>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</si>
  <si>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</si>
  <si>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</si>
  <si>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</si>
  <si>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</si>
  <si>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</si>
  <si>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</si>
  <si>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</si>
  <si>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</si>
  <si>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</si>
  <si>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</si>
  <si>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</si>
  <si>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</si>
  <si>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</si>
  <si>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</si>
  <si>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</si>
  <si>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</si>
  <si>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</si>
  <si>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</si>
  <si>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</si>
  <si>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</si>
  <si>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</si>
  <si>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</si>
  <si>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</si>
  <si>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</si>
  <si>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</si>
  <si>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</si>
  <si>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</si>
  <si>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</si>
  <si>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</si>
  <si>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</si>
  <si>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</si>
  <si>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</si>
  <si>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</si>
  <si>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</si>
  <si>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</si>
  <si>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</si>
  <si>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</si>
  <si>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</si>
  <si>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</si>
  <si>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</si>
  <si>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</si>
  <si>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</si>
  <si>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</si>
  <si>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</si>
  <si>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</si>
  <si>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</si>
  <si>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</si>
  <si>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</si>
  <si>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</si>
  <si>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</si>
  <si>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</si>
  <si>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</si>
  <si>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</si>
  <si>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</si>
  <si>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</si>
  <si>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</si>
  <si>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</si>
  <si>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</si>
  <si>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</si>
  <si>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</si>
  <si>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</si>
  <si>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</si>
  <si>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</si>
  <si>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</si>
  <si>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</si>
  <si>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</si>
  <si>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</si>
  <si>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</si>
  <si>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</si>
  <si>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</si>
  <si>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</si>
  <si>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</si>
  <si>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</si>
  <si>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</si>
  <si>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</si>
  <si>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</si>
  <si>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</si>
  <si>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</si>
  <si>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</si>
  <si>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</si>
  <si>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</si>
  <si>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</si>
  <si>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</si>
  <si>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</si>
  <si>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</si>
  <si>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</si>
  <si>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</si>
  <si>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</si>
  <si>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</si>
  <si>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</si>
  <si>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</si>
  <si>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</si>
  <si>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</si>
  <si>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</si>
  <si>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</si>
  <si>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</si>
  <si>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</si>
  <si>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</si>
  <si>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</si>
  <si>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</si>
  <si>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</si>
  <si>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</si>
  <si>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</si>
  <si>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</si>
  <si>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</si>
  <si>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</si>
  <si>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</si>
  <si>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</si>
  <si>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</si>
  <si>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</si>
  <si>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</si>
  <si>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</si>
  <si>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</si>
  <si>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</si>
  <si>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</si>
  <si>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</si>
  <si>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</si>
  <si>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</si>
  <si>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</si>
  <si>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</si>
  <si>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</si>
  <si>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</si>
  <si>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</si>
  <si>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</si>
  <si>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</si>
  <si>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</si>
  <si>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</si>
  <si>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</si>
  <si>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</si>
  <si>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</si>
  <si>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</si>
  <si>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</si>
  <si>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</si>
  <si>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</si>
  <si>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</si>
  <si>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</si>
  <si>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</si>
  <si>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</si>
  <si>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</si>
  <si>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</si>
  <si>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</si>
  <si>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</si>
  <si>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</si>
  <si>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</si>
  <si>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</si>
  <si>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</si>
  <si>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</si>
  <si>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</si>
  <si>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</si>
  <si>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</si>
  <si>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</si>
  <si>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</si>
  <si>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</si>
  <si>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</si>
  <si>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</si>
  <si>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</si>
  <si>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</si>
  <si>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</si>
  <si>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</si>
  <si>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</si>
  <si>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</si>
  <si>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</si>
  <si>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</si>
  <si>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</si>
  <si>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</si>
  <si>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</si>
  <si>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</si>
  <si>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</si>
  <si>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</si>
  <si>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</si>
  <si>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</si>
  <si>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</si>
  <si>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</si>
  <si>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</si>
  <si>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</si>
  <si>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</si>
  <si>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</si>
  <si>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</si>
  <si>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</si>
  <si>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</si>
  <si>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</si>
  <si>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</si>
  <si>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</si>
  <si>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</si>
  <si>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</si>
  <si>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</si>
  <si>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</si>
  <si>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</si>
  <si>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</si>
  <si>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</si>
  <si>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</si>
  <si>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</si>
  <si>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</si>
  <si>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</si>
  <si>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</si>
  <si>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</si>
  <si>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</si>
  <si>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</si>
  <si>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</si>
  <si>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</si>
  <si>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</si>
  <si>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</si>
  <si>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</si>
  <si>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</si>
  <si>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</si>
  <si>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</si>
  <si>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</si>
  <si>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</si>
  <si>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</si>
  <si>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</si>
  <si>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</si>
  <si>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</si>
  <si>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</si>
  <si>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</si>
  <si>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</si>
  <si>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</si>
  <si>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</si>
  <si>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</si>
  <si>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</si>
  <si>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</si>
  <si>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</si>
  <si>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</si>
  <si>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</si>
  <si>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</si>
  <si>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</si>
  <si>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</si>
  <si>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</si>
  <si>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</si>
  <si>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</si>
  <si>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</si>
  <si>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</si>
  <si>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</si>
  <si>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</si>
  <si>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</si>
  <si>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</si>
  <si>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</si>
  <si>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</si>
  <si>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</si>
  <si>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</si>
  <si>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</si>
  <si>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</si>
  <si>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</si>
  <si>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</si>
  <si>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</si>
  <si>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</si>
  <si>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</si>
  <si>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</si>
  <si>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</si>
  <si>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</si>
  <si>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</si>
  <si>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</si>
  <si>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</si>
  <si>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</si>
  <si>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</si>
  <si>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</si>
  <si>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</si>
  <si>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</si>
  <si>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</si>
  <si>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</si>
  <si>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</si>
  <si>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</si>
  <si>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</si>
  <si>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</si>
  <si>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</si>
  <si>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</si>
  <si>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</si>
  <si>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</si>
  <si>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</si>
  <si>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</si>
  <si>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</si>
  <si>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</si>
  <si>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</si>
  <si>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</si>
  <si>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</si>
  <si>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</si>
  <si>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</si>
  <si>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</si>
  <si>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</si>
  <si>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</si>
  <si>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</si>
  <si>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</si>
  <si>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</si>
  <si>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</si>
  <si>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</si>
  <si>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</si>
  <si>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</si>
  <si>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</si>
  <si>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</si>
  <si>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</si>
  <si>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</si>
  <si>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</si>
  <si>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</si>
  <si>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</si>
  <si>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</si>
  <si>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</si>
  <si>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</si>
  <si>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</si>
  <si>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</si>
  <si>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</si>
  <si>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</si>
  <si>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</si>
  <si>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</si>
  <si>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</si>
  <si>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</si>
  <si>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</si>
  <si>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</si>
  <si>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</si>
  <si>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</si>
  <si>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</si>
  <si>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</si>
  <si>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</si>
  <si>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</si>
  <si>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</si>
  <si>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</si>
  <si>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</si>
  <si>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</si>
  <si>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</si>
  <si>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</si>
  <si>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</si>
  <si>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</si>
  <si>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</si>
  <si>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</si>
  <si>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</si>
  <si>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</si>
  <si>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</si>
  <si>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</si>
  <si>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</si>
  <si>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</si>
  <si>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</si>
  <si>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</si>
  <si>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</si>
  <si>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</si>
  <si>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</si>
  <si>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</si>
  <si>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</si>
  <si>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</si>
  <si>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</si>
  <si>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</si>
  <si>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</si>
  <si>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</si>
  <si>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</si>
  <si>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</si>
  <si>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</si>
  <si>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</si>
  <si>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</si>
  <si>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</si>
  <si>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</si>
  <si>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</si>
  <si>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</si>
  <si>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</si>
  <si>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</si>
  <si>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</si>
  <si>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</si>
  <si>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</si>
  <si>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</si>
  <si>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</si>
  <si>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</si>
  <si>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</si>
  <si>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</si>
  <si>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</si>
  <si>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</si>
  <si>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</si>
  <si>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</si>
  <si>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</si>
  <si>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</si>
  <si>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</si>
  <si>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</si>
  <si>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</si>
  <si>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</si>
  <si>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</si>
  <si>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</si>
  <si>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</si>
  <si>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</si>
  <si>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</si>
  <si>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</si>
  <si>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</si>
  <si>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</si>
  <si>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</si>
  <si>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</si>
  <si>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</si>
  <si>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</si>
  <si>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</si>
  <si>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</si>
  <si>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</si>
  <si>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</si>
  <si>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</si>
  <si>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</si>
  <si>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</si>
  <si>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</si>
  <si>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</si>
  <si>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</si>
  <si>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</si>
  <si>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</si>
  <si>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</si>
  <si>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</si>
  <si>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</si>
  <si>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</si>
  <si>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</si>
  <si>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</si>
  <si>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</si>
  <si>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</si>
  <si>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</si>
  <si>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</si>
  <si>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</si>
  <si>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</si>
  <si>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</si>
  <si>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</si>
  <si>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</si>
  <si>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</si>
  <si>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</si>
  <si>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</si>
  <si>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</si>
  <si>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</si>
  <si>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</si>
  <si>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</si>
  <si>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</si>
  <si>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</si>
  <si>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</si>
  <si>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</si>
  <si>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</si>
  <si>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</si>
  <si>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</si>
  <si>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</si>
  <si>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</si>
  <si>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</si>
  <si>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</si>
  <si>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</si>
  <si>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</si>
  <si>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</si>
  <si>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</si>
  <si>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</si>
  <si>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</si>
  <si>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</si>
  <si>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</si>
  <si>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</si>
  <si>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</si>
  <si>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</si>
  <si>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</si>
  <si>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</si>
  <si>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</si>
  <si>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</si>
  <si>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</si>
  <si>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</si>
  <si>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</si>
  <si>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</si>
  <si>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</si>
  <si>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</si>
  <si>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</si>
  <si>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</si>
  <si>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</si>
  <si>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</si>
  <si>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</si>
  <si>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</si>
  <si>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</si>
  <si>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</si>
  <si>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</si>
  <si>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</si>
  <si>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</si>
  <si>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</si>
  <si>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</si>
  <si>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</si>
  <si>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</si>
  <si>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</si>
  <si>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</si>
  <si>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</si>
  <si>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</si>
  <si>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</si>
  <si>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</si>
  <si>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</si>
  <si>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</si>
  <si>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</si>
  <si>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</si>
  <si>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</si>
  <si>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</si>
  <si>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</si>
  <si>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</si>
  <si>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</si>
  <si>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</si>
  <si>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</si>
  <si>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</si>
  <si>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</si>
  <si>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</si>
  <si>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</si>
  <si>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</si>
  <si>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</si>
  <si>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</si>
  <si>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</si>
  <si>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</si>
  <si>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</si>
  <si>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</si>
  <si>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</si>
  <si>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</si>
  <si>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</si>
  <si>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</si>
  <si>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</si>
  <si>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</si>
  <si>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</si>
  <si>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</si>
  <si>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</si>
  <si>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</si>
  <si>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</si>
  <si>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</si>
  <si>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</si>
  <si>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</si>
  <si>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</si>
  <si>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</si>
  <si>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</si>
  <si>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</si>
  <si>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</si>
  <si>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</si>
  <si>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</si>
  <si>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</si>
  <si>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</si>
  <si>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</si>
  <si>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</si>
  <si>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</si>
  <si>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</si>
  <si>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</si>
  <si>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</si>
  <si>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</si>
  <si>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</si>
  <si>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</si>
  <si>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</si>
  <si>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</si>
  <si>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</si>
  <si>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</si>
  <si>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</si>
  <si>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</si>
  <si>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</si>
  <si>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</si>
  <si>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</si>
  <si>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</si>
  <si>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</si>
  <si>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</si>
  <si>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</si>
  <si>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</si>
  <si>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</si>
  <si>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</si>
  <si>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</si>
  <si>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</si>
  <si>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</si>
  <si>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</si>
  <si>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</si>
  <si>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</si>
  <si>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</si>
  <si>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</si>
  <si>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</si>
  <si>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</si>
  <si>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</si>
  <si>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</si>
  <si>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</si>
  <si>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</si>
  <si>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</si>
  <si>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</si>
  <si>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</si>
  <si>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</si>
  <si>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</si>
  <si>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</si>
  <si>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</si>
  <si>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</si>
  <si>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</si>
  <si>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</si>
  <si>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</si>
  <si>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</si>
  <si>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</si>
  <si>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</si>
  <si>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</si>
  <si>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</si>
  <si>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</si>
  <si>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</si>
  <si>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</si>
  <si>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</si>
  <si>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</si>
  <si>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</si>
  <si>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</si>
  <si>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</si>
  <si>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</si>
  <si>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</si>
  <si>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</si>
  <si>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</si>
  <si>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</si>
  <si>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</si>
  <si>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</si>
  <si>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</si>
  <si>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</si>
  <si>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</si>
  <si>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</si>
  <si>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</si>
  <si>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</si>
  <si>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</si>
  <si>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</si>
  <si>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</si>
  <si>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</si>
  <si>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</si>
  <si>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</si>
  <si>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</si>
  <si>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</si>
  <si>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</si>
  <si>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</si>
  <si>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</si>
  <si>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</si>
  <si>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</si>
  <si>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</si>
  <si>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</si>
  <si>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</si>
  <si>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</si>
  <si>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</si>
  <si>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</si>
  <si>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</si>
  <si>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</si>
  <si>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</si>
  <si>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</si>
  <si>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</si>
  <si>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</si>
  <si>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</si>
  <si>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</si>
  <si>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</si>
  <si>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</si>
  <si>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</si>
  <si>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</si>
  <si>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</si>
  <si>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</si>
  <si>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</si>
  <si>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</si>
  <si>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</si>
  <si>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</si>
  <si>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</si>
  <si>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</si>
  <si>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</si>
  <si>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</si>
  <si>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</si>
  <si>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</si>
  <si>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</si>
  <si>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</si>
  <si>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</si>
  <si>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</si>
  <si>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</si>
  <si>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</si>
  <si>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</si>
  <si>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</si>
  <si>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</si>
  <si>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</si>
  <si>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</si>
  <si>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</si>
  <si>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</si>
  <si>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</si>
  <si>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</si>
  <si>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</si>
  <si>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</si>
  <si>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</si>
  <si>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</si>
  <si>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</si>
  <si>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</si>
  <si>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</si>
  <si>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</si>
  <si>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</si>
  <si>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</si>
  <si>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</si>
  <si>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</si>
  <si>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</si>
  <si>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</si>
  <si>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</si>
  <si>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</si>
  <si>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</si>
  <si>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</si>
  <si>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</si>
  <si>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</si>
  <si>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</si>
  <si>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</si>
  <si>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</si>
  <si>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</si>
  <si>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</si>
  <si>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</si>
  <si>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</si>
  <si>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</si>
  <si>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</si>
  <si>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</si>
  <si>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</si>
  <si>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</si>
  <si>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</si>
  <si>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</si>
  <si>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</si>
  <si>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</si>
  <si>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</si>
  <si>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</si>
  <si>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</si>
  <si>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</si>
  <si>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</si>
  <si>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</si>
  <si>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</si>
  <si>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</si>
  <si>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</si>
  <si>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</si>
  <si>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</si>
  <si>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</si>
  <si>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</si>
  <si>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</si>
  <si>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</si>
  <si>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</si>
  <si>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</si>
  <si>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</si>
  <si>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</si>
  <si>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</si>
  <si>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</si>
  <si>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</si>
  <si>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</si>
  <si>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</si>
  <si>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</si>
  <si>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</si>
  <si>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</si>
  <si>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</si>
  <si>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</si>
  <si>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</si>
  <si>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</si>
  <si>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</si>
  <si>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</si>
  <si>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</si>
  <si>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</si>
  <si>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</si>
  <si>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</si>
  <si>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</si>
  <si>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</si>
  <si>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</si>
  <si>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</si>
  <si>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</si>
  <si>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</si>
  <si>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</si>
  <si>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</si>
  <si>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</si>
  <si>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</si>
  <si>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</si>
  <si>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</si>
  <si>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</si>
  <si>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</si>
  <si>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</si>
  <si>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</si>
  <si>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</si>
  <si>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</si>
  <si>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</si>
  <si>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</si>
  <si>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</si>
  <si>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</si>
  <si>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</si>
  <si>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</si>
  <si>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</si>
  <si>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</si>
  <si>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</si>
  <si>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</si>
  <si>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</si>
  <si>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</si>
  <si>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</si>
  <si>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</si>
  <si>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</si>
  <si>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</si>
  <si>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</si>
  <si>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</si>
  <si>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</si>
  <si>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</si>
  <si>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</si>
  <si>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</si>
  <si>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</si>
  <si>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</si>
  <si>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</si>
  <si>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</si>
  <si>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</si>
  <si>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</si>
  <si>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</si>
  <si>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</si>
  <si>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</si>
  <si>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</si>
  <si>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</si>
  <si>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</si>
  <si>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</si>
  <si>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</si>
  <si>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</si>
  <si>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</si>
  <si>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</si>
  <si>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</si>
  <si>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</si>
  <si>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</si>
  <si>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</si>
  <si>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</si>
  <si>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</si>
  <si>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</si>
  <si>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</si>
  <si>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</si>
  <si>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</si>
  <si>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</si>
  <si>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</si>
  <si>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</si>
  <si>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</si>
  <si>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</si>
  <si>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</si>
  <si>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</si>
  <si>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</si>
  <si>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</si>
  <si>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</si>
  <si>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</si>
  <si>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</si>
  <si>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</si>
  <si>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</si>
  <si>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</si>
  <si>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</si>
  <si>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</si>
  <si>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</si>
  <si>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</si>
  <si>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</si>
  <si>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</si>
  <si>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</si>
  <si>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</si>
  <si>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</si>
  <si>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</si>
  <si>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</si>
  <si>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</si>
  <si>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</si>
  <si>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</si>
  <si>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</si>
  <si>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</si>
  <si>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</si>
  <si>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</si>
  <si>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</si>
  <si>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</si>
  <si>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</si>
  <si>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</si>
  <si>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</si>
  <si>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</si>
  <si>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</si>
  <si>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</si>
  <si>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</si>
  <si>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</si>
  <si>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</si>
  <si>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</si>
  <si>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</si>
  <si>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</si>
  <si>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</si>
  <si>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</si>
  <si>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</si>
  <si>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</si>
  <si>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</si>
  <si>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</si>
  <si>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</si>
  <si>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</si>
  <si>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</si>
  <si>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</si>
  <si>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</si>
  <si>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</si>
  <si>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</si>
  <si>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</si>
  <si>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</si>
  <si>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</si>
  <si>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</si>
  <si>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</si>
  <si>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</si>
  <si>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</si>
  <si>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</si>
  <si>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</si>
  <si>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</si>
  <si>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</si>
  <si>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</si>
  <si>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</si>
  <si>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</si>
  <si>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</si>
  <si>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</si>
  <si>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</si>
  <si>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</si>
  <si>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</si>
  <si>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</si>
  <si>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</si>
  <si>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</si>
  <si>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</si>
  <si>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</si>
  <si>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</si>
  <si>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</si>
  <si>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</si>
  <si>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</si>
  <si>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</si>
  <si>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</si>
  <si>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</si>
  <si>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</si>
  <si>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</si>
  <si>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</si>
  <si>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</si>
  <si>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</si>
  <si>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</si>
  <si>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</si>
  <si>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</si>
  <si>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</si>
  <si>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</si>
  <si>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</si>
  <si>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</si>
  <si>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</si>
  <si>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</si>
  <si>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</si>
  <si>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</si>
  <si>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</si>
  <si>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</si>
  <si>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</si>
  <si>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</si>
  <si>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</si>
  <si>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</si>
  <si>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</si>
  <si>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</si>
  <si>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</si>
  <si>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</si>
  <si>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</si>
  <si>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</si>
  <si>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</si>
  <si>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</si>
  <si>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</si>
  <si>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</si>
  <si>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</si>
  <si>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</si>
  <si>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</si>
  <si>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</si>
  <si>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</si>
  <si>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</si>
  <si>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</si>
  <si>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</si>
  <si>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</si>
  <si>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</si>
  <si>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</si>
  <si>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</si>
  <si>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</si>
  <si>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</si>
  <si>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</si>
  <si>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</si>
  <si>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</si>
  <si>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</si>
  <si>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</si>
  <si>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</si>
  <si>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</si>
  <si>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</si>
  <si>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</si>
  <si>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</si>
  <si>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</si>
  <si>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</si>
  <si>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</si>
  <si>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</si>
  <si>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</si>
  <si>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</si>
  <si>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</si>
  <si>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</si>
  <si>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</si>
  <si>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</si>
  <si>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</si>
  <si>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</si>
  <si>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</si>
  <si>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</si>
  <si>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</si>
  <si>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</si>
  <si>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</si>
  <si>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</si>
  <si>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</si>
  <si>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</si>
  <si>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</si>
  <si>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</si>
  <si>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</si>
  <si>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</si>
  <si>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</si>
  <si>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</si>
  <si>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</si>
  <si>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</si>
  <si>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</si>
  <si>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</si>
  <si>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</si>
  <si>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</si>
  <si>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</si>
  <si>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</si>
  <si>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</si>
  <si>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</si>
  <si>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</si>
  <si>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</si>
  <si>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</si>
  <si>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</si>
  <si>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</si>
  <si>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</si>
  <si>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</si>
  <si>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</si>
  <si>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</si>
  <si>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</si>
  <si>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</si>
  <si>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</si>
  <si>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</si>
  <si>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</si>
  <si>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</si>
  <si>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</si>
  <si>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</si>
  <si>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</si>
  <si>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</si>
  <si>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</si>
  <si>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</si>
  <si>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</si>
  <si>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</si>
  <si>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</si>
  <si>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</si>
  <si>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</si>
  <si>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</si>
  <si>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</si>
  <si>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</si>
  <si>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</si>
  <si>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</si>
  <si>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</si>
  <si>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</si>
  <si>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</si>
  <si>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</si>
  <si>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</si>
  <si>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</si>
  <si>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</si>
  <si>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</si>
  <si>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</si>
  <si>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</si>
  <si>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</si>
  <si>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</si>
  <si>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</si>
  <si>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</si>
  <si>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</si>
  <si>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</si>
  <si>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</si>
  <si>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</si>
  <si>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</si>
  <si>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</si>
  <si>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</si>
  <si>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</si>
  <si>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</si>
  <si>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</si>
  <si>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</si>
  <si>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</si>
  <si>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</si>
  <si>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</si>
  <si>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</si>
  <si>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</si>
  <si>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</si>
  <si>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</si>
  <si>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</si>
  <si>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</si>
  <si>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</si>
  <si>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</si>
  <si>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</si>
  <si>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</si>
  <si>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</si>
  <si>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</si>
  <si>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</si>
  <si>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</si>
  <si>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</si>
  <si>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</si>
  <si>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</si>
  <si>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</si>
  <si>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</si>
  <si>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</si>
  <si>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</si>
  <si>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</si>
  <si>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</si>
  <si>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</si>
  <si>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</si>
  <si>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</si>
  <si>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</si>
  <si>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</si>
  <si>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</si>
  <si>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</si>
  <si>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</si>
  <si>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</si>
  <si>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</si>
  <si>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</si>
  <si>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</si>
  <si>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</si>
  <si>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</si>
  <si>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</si>
  <si>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</si>
  <si>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</si>
  <si>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</si>
  <si>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</si>
  <si>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</si>
  <si>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</si>
  <si>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</si>
  <si>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</si>
  <si>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</si>
  <si>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</si>
  <si>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</si>
  <si>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</si>
  <si>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</si>
  <si>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</si>
  <si>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</si>
  <si>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</si>
  <si>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</si>
  <si>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</si>
  <si>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</si>
  <si>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</si>
  <si>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</si>
  <si>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</si>
  <si>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</si>
  <si>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</si>
  <si>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</si>
  <si>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</si>
  <si>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</si>
  <si>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</si>
  <si>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</si>
  <si>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</si>
  <si>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</si>
  <si>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</si>
  <si>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</si>
  <si>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</si>
  <si>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</si>
  <si>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</si>
  <si>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</si>
  <si>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</si>
  <si>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</si>
  <si>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</si>
  <si>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</si>
  <si>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</si>
  <si>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</si>
  <si>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</si>
  <si>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</si>
  <si>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</si>
  <si>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</si>
  <si>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</si>
  <si>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</si>
  <si>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</si>
  <si>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</si>
  <si>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</si>
  <si>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</si>
  <si>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</si>
  <si>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</si>
  <si>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</si>
  <si>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</si>
  <si>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</si>
  <si>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</si>
  <si>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</si>
  <si>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</si>
  <si>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</si>
  <si>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</si>
  <si>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</si>
  <si>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</si>
  <si>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</si>
  <si>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</si>
  <si>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</si>
  <si>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</si>
  <si>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</si>
  <si>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</si>
  <si>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</si>
  <si>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</si>
  <si>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</si>
  <si>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</si>
  <si>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</si>
  <si>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</si>
  <si>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</si>
  <si>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</si>
  <si>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</si>
  <si>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</si>
  <si>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</si>
  <si>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</si>
  <si>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</si>
  <si>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</si>
  <si>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</si>
  <si>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</si>
  <si>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</si>
  <si>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</si>
  <si>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</si>
  <si>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</si>
  <si>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</si>
  <si>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</si>
  <si>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</si>
  <si>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</si>
  <si>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</si>
  <si>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</si>
  <si>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</si>
  <si>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</si>
  <si>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</si>
  <si>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</si>
  <si>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</si>
  <si>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</si>
  <si>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</si>
  <si>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</si>
  <si>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</si>
  <si>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</si>
  <si>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</si>
  <si>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</si>
  <si>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</si>
  <si>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</si>
  <si>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</si>
  <si>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</si>
  <si>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</si>
  <si>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</si>
  <si>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</si>
  <si>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</si>
  <si>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</si>
  <si>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</si>
  <si>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</si>
  <si>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</si>
  <si>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</si>
  <si>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</si>
  <si>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</si>
  <si>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</si>
  <si>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</si>
  <si>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</si>
  <si>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</si>
  <si>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</si>
  <si>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</si>
  <si>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</si>
  <si>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</si>
  <si>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</si>
  <si>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</si>
  <si>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</si>
  <si>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</si>
  <si>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</si>
  <si>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</si>
  <si>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</si>
  <si>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</si>
  <si>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</si>
  <si>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</si>
  <si>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</si>
  <si>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</si>
  <si>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</si>
  <si>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</si>
  <si>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</si>
  <si>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</si>
  <si>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</si>
  <si>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</si>
  <si>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</si>
  <si>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</si>
  <si>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</si>
  <si>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</si>
  <si>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</si>
  <si>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</si>
  <si>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</si>
  <si>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</si>
  <si>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</si>
  <si>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</si>
  <si>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</si>
  <si>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</si>
  <si>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</si>
  <si>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</si>
  <si>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</si>
  <si>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</si>
  <si>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</si>
  <si>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</si>
  <si>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</si>
  <si>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</si>
  <si>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</si>
  <si>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</si>
  <si>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</si>
  <si>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</si>
  <si>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</si>
  <si>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</si>
  <si>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</si>
  <si>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</si>
  <si>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</si>
  <si>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</si>
  <si>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</si>
  <si>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</si>
  <si>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</si>
  <si>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</si>
  <si>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</si>
  <si>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</si>
  <si>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</si>
  <si>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</si>
  <si>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</si>
  <si>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</si>
  <si>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</si>
  <si>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</si>
  <si>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</si>
  <si>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</si>
  <si>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</si>
  <si>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</si>
  <si>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</si>
  <si>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</si>
  <si>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</si>
  <si>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</si>
  <si>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</si>
  <si>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</si>
  <si>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</si>
  <si>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</si>
  <si>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</si>
  <si>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</si>
  <si>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</si>
  <si>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</si>
  <si>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</si>
  <si>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</si>
  <si>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</si>
  <si>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</si>
  <si>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</si>
  <si>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</si>
  <si>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</si>
  <si>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</si>
  <si>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</si>
  <si>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</si>
  <si>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</si>
  <si>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</si>
  <si>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</si>
  <si>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</si>
  <si>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</si>
  <si>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</si>
  <si>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</si>
  <si>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</si>
  <si>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</si>
  <si>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</si>
  <si>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</si>
  <si>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</si>
  <si>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</si>
  <si>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</si>
  <si>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</si>
  <si>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</si>
  <si>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</si>
  <si>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</si>
  <si>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</si>
  <si>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</si>
  <si>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</si>
  <si>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</si>
  <si>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</si>
  <si>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</si>
  <si>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</si>
  <si>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</si>
  <si>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</si>
  <si>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</si>
  <si>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</si>
  <si>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</si>
  <si>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</si>
  <si>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</si>
  <si>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</si>
  <si>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</si>
  <si>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</si>
  <si>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</si>
  <si>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</si>
  <si>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</si>
  <si>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</si>
  <si>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</si>
  <si>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</si>
  <si>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</si>
  <si>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</si>
  <si>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</si>
  <si>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</si>
  <si>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</si>
  <si>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</si>
  <si>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</si>
  <si>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</si>
  <si>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</si>
  <si>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</si>
  <si>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</si>
  <si>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</si>
  <si>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</si>
  <si>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</si>
  <si>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</si>
  <si>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</si>
  <si>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</si>
  <si>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</si>
  <si>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</si>
  <si>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</si>
  <si>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</si>
  <si>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</si>
  <si>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</si>
  <si>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</si>
  <si>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</si>
  <si>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</si>
  <si>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</si>
  <si>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</si>
  <si>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</si>
  <si>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</si>
  <si>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</si>
  <si>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</si>
  <si>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</si>
  <si>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</si>
  <si>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</si>
  <si>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</si>
  <si>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</si>
  <si>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</si>
  <si>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</si>
  <si>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</si>
  <si>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</si>
  <si>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</si>
  <si>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</si>
  <si>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</si>
  <si>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</si>
  <si>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</si>
  <si>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</si>
  <si>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</si>
  <si>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</si>
  <si>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</si>
  <si>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</si>
  <si>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</si>
  <si>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</si>
  <si>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</si>
  <si>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</si>
  <si>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</si>
  <si>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</si>
  <si>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</si>
  <si>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</si>
  <si>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</si>
  <si>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</si>
  <si>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</si>
  <si>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</si>
  <si>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</si>
  <si>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</si>
  <si>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</si>
  <si>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</si>
  <si>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</si>
  <si>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</si>
  <si>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</si>
  <si>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</si>
  <si>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</si>
  <si>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</si>
  <si>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</si>
  <si>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</si>
  <si>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</si>
  <si>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</si>
  <si>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</si>
  <si>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</si>
  <si>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</si>
  <si>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</si>
  <si>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</si>
  <si>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</si>
  <si>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</si>
  <si>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</si>
  <si>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</si>
  <si>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</si>
  <si>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</si>
  <si>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</si>
  <si>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</si>
  <si>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</si>
  <si>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</si>
  <si>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</si>
  <si>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</si>
  <si>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</si>
  <si>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</si>
  <si>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</si>
  <si>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</si>
  <si>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</si>
  <si>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</si>
  <si>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</si>
  <si>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</si>
  <si>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</si>
  <si>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</si>
  <si>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</si>
  <si>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</si>
  <si>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</si>
  <si>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</si>
  <si>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</si>
  <si>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</si>
  <si>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</si>
  <si>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</si>
  <si>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</si>
  <si>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</si>
  <si>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</si>
  <si>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</si>
  <si>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</si>
  <si>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</si>
  <si>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</si>
  <si>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</si>
  <si>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</si>
  <si>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</si>
  <si>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</si>
  <si>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</si>
  <si>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</si>
  <si>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</si>
  <si>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</si>
  <si>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</si>
  <si>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</si>
  <si>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</si>
  <si>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</si>
  <si>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</si>
  <si>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</si>
  <si>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</si>
  <si>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</si>
  <si>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</si>
  <si>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</si>
  <si>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</si>
  <si>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</si>
  <si>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</si>
  <si>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</si>
  <si>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</si>
  <si>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</si>
  <si>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</si>
  <si>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</si>
  <si>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</si>
  <si>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</si>
  <si>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</si>
  <si>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</si>
  <si>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</si>
  <si>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</si>
  <si>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</si>
  <si>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</si>
  <si>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</si>
  <si>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</si>
  <si>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</si>
  <si>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</si>
  <si>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</si>
  <si>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</si>
  <si>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</si>
  <si>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</si>
  <si>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</si>
  <si>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</si>
  <si>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</si>
  <si>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</si>
  <si>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</si>
  <si>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</si>
  <si>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</si>
  <si>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</si>
  <si>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</si>
  <si>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</si>
  <si>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</si>
  <si>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</si>
  <si>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</si>
  <si>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</si>
  <si>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</si>
  <si>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</si>
  <si>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</si>
  <si>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</si>
  <si>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</si>
  <si>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</si>
  <si>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</si>
  <si>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</si>
  <si>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</si>
  <si>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</si>
  <si>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</si>
  <si>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</si>
  <si>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</si>
  <si>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</si>
  <si>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</si>
  <si>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</si>
  <si>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</si>
  <si>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</si>
  <si>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</si>
  <si>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</si>
  <si>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</si>
  <si>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</si>
  <si>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</si>
  <si>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</si>
  <si>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</si>
  <si>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</si>
  <si>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</si>
  <si>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</si>
  <si>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</si>
  <si>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</si>
  <si>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</si>
  <si>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</si>
  <si>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</si>
  <si>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</si>
  <si>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</si>
  <si>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</si>
  <si>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</si>
  <si>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</si>
  <si>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</si>
  <si>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</si>
  <si>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</si>
  <si>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</si>
  <si>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</si>
  <si>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</si>
  <si>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</si>
  <si>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</si>
  <si>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</si>
  <si>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</si>
  <si>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</si>
  <si>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</si>
  <si>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</si>
  <si>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</si>
  <si>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</si>
  <si>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</si>
  <si>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</si>
  <si>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</si>
  <si>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</si>
  <si>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</si>
  <si>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</si>
  <si>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</si>
  <si>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</si>
  <si>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</si>
  <si>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</si>
  <si>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</si>
  <si>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</si>
  <si>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</si>
  <si>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</si>
  <si>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</si>
  <si>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</si>
  <si>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</si>
  <si>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</si>
  <si>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</si>
  <si>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</si>
  <si>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</si>
  <si>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</si>
  <si>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</si>
  <si>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</si>
  <si>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</si>
  <si>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</si>
  <si>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</si>
  <si>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</si>
  <si>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</si>
  <si>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</si>
  <si>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</si>
  <si>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</si>
  <si>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</si>
  <si>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</si>
  <si>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</si>
  <si>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</si>
  <si>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</si>
  <si>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</si>
  <si>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</si>
  <si>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</si>
  <si>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</si>
  <si>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</si>
  <si>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</si>
  <si>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</si>
  <si>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</si>
  <si>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</si>
  <si>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</si>
  <si>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</si>
  <si>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</si>
  <si>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</si>
  <si>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</si>
  <si>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</si>
  <si>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</si>
  <si>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</si>
  <si>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</si>
  <si>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</si>
  <si>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</si>
  <si>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</si>
  <si>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</si>
  <si>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</si>
  <si>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</si>
  <si>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</si>
  <si>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</si>
  <si>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</si>
  <si>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</si>
  <si>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</si>
  <si>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</si>
  <si>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</si>
  <si>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</si>
  <si>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</si>
  <si>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</si>
  <si>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</si>
  <si>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</si>
  <si>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</si>
  <si>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</si>
  <si>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</si>
  <si>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</si>
  <si>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</si>
  <si>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</si>
  <si>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</si>
  <si>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</si>
  <si>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</si>
  <si>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</si>
  <si>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</si>
  <si>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</si>
  <si>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</si>
  <si>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</si>
  <si>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</si>
  <si>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</si>
  <si>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</si>
  <si>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</si>
  <si>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</si>
  <si>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</si>
  <si>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</si>
  <si>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</si>
  <si>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</si>
  <si>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</si>
  <si>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</si>
  <si>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</si>
  <si>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</si>
  <si>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</si>
  <si>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</si>
  <si>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</si>
  <si>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</si>
  <si>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</si>
  <si>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</si>
  <si>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</si>
  <si>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</si>
  <si>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</si>
  <si>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</si>
  <si>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</si>
  <si>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</si>
  <si>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</si>
  <si>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</si>
  <si>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</si>
  <si>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</si>
  <si>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</si>
  <si>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</si>
  <si>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</si>
  <si>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</si>
  <si>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</si>
  <si>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</si>
  <si>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</si>
  <si>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</si>
  <si>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</si>
  <si>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</si>
  <si>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</si>
  <si>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</si>
  <si>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</si>
  <si>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</si>
  <si>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</si>
  <si>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</si>
  <si>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</si>
  <si>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</si>
  <si>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</si>
  <si>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</si>
  <si>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</si>
  <si>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</si>
  <si>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</si>
  <si>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</si>
  <si>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</si>
  <si>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</si>
  <si>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</si>
  <si>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</si>
  <si>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</si>
  <si>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</si>
  <si>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</si>
  <si>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</si>
  <si>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</si>
  <si>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</si>
  <si>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</si>
  <si>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</si>
  <si>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</si>
  <si>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</si>
  <si>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</si>
  <si>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</si>
  <si>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</si>
  <si>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</si>
  <si>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</si>
  <si>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</si>
  <si>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</si>
  <si>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</si>
  <si>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</si>
  <si>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</si>
  <si>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</si>
  <si>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</si>
  <si>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</si>
  <si>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</si>
  <si>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</si>
  <si>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</si>
  <si>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</si>
  <si>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</si>
  <si>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</si>
  <si>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</si>
  <si>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</si>
  <si>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</si>
  <si>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</si>
  <si>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</si>
  <si>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</si>
  <si>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</si>
  <si>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</si>
  <si>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</si>
  <si>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</si>
  <si>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</si>
  <si>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</si>
  <si>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</si>
  <si>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</si>
  <si>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</si>
  <si>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</si>
  <si>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</si>
  <si>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</si>
  <si>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</si>
  <si>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</si>
  <si>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</si>
  <si>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</si>
  <si>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</si>
  <si>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</si>
  <si>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</si>
  <si>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</si>
  <si>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</si>
  <si>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</si>
  <si>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</si>
  <si>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</si>
  <si>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</si>
  <si>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</si>
  <si>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</si>
  <si>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</si>
  <si>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</si>
  <si>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</si>
  <si>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</si>
  <si>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</si>
  <si>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</si>
  <si>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</si>
  <si>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</si>
  <si>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</si>
  <si>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</si>
  <si>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</si>
  <si>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</si>
  <si>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</si>
  <si>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</si>
  <si>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</si>
  <si>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</si>
  <si>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</si>
  <si>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</si>
  <si>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</si>
  <si>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</si>
  <si>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</si>
  <si>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</si>
  <si>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</si>
  <si>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</si>
  <si>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</si>
  <si>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</si>
  <si>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</si>
  <si>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</si>
  <si>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</si>
  <si>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</si>
  <si>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</si>
  <si>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</si>
  <si>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</si>
  <si>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</si>
  <si>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</si>
  <si>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</si>
  <si>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</si>
  <si>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</si>
  <si>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</si>
  <si>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</si>
  <si>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</si>
  <si>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</si>
  <si>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</si>
  <si>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</si>
  <si>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</si>
  <si>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</si>
  <si>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</si>
  <si>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</si>
  <si>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</si>
  <si>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</si>
  <si>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</si>
  <si>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</si>
  <si>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</si>
  <si>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</si>
  <si>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</si>
  <si>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</si>
  <si>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</si>
  <si>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</si>
  <si>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</si>
  <si>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</si>
  <si>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</si>
  <si>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</si>
  <si>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</si>
  <si>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</si>
  <si>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</si>
  <si>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</si>
  <si>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</si>
  <si>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</si>
  <si>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</si>
  <si>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</si>
  <si>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</si>
  <si>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</si>
  <si>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</si>
  <si>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</si>
  <si>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</si>
  <si>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</si>
  <si>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</si>
  <si>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</si>
  <si>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</si>
  <si>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</si>
  <si>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</si>
  <si>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</si>
  <si>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</si>
  <si>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</si>
  <si>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</si>
  <si>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</si>
  <si>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</si>
  <si>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</si>
  <si>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</si>
  <si>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</si>
  <si>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</si>
  <si>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</si>
  <si>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</si>
  <si>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</si>
  <si>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</si>
  <si>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</si>
  <si>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</si>
  <si>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</si>
  <si>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</si>
  <si>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</si>
  <si>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</si>
  <si>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</si>
  <si>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</si>
  <si>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</si>
  <si>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</si>
  <si>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</si>
  <si>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</si>
  <si>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</si>
  <si>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</si>
  <si>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</si>
  <si>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</si>
  <si>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</si>
  <si>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</si>
  <si>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</si>
  <si>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</si>
  <si>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</si>
  <si>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</si>
  <si>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</si>
  <si>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</si>
  <si>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</si>
  <si>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</si>
  <si>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</si>
  <si>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</si>
  <si>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</si>
  <si>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</si>
  <si>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</si>
  <si>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</si>
  <si>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</si>
  <si>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</si>
  <si>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</si>
  <si>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</si>
  <si>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</si>
  <si>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</si>
  <si>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</si>
  <si>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</si>
  <si>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</si>
  <si>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</si>
  <si>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</si>
  <si>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</si>
  <si>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</si>
  <si>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</si>
  <si>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</si>
  <si>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</si>
  <si>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</si>
  <si>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</si>
  <si>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</si>
  <si>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</si>
  <si>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</si>
  <si>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</si>
  <si>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</si>
  <si>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</si>
  <si>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</si>
  <si>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</si>
  <si>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</si>
  <si>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</si>
  <si>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</si>
  <si>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</si>
  <si>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</si>
  <si>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</si>
  <si>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</si>
  <si>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</si>
  <si>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</si>
  <si>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</si>
  <si>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</si>
  <si>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</si>
  <si>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</si>
  <si>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</si>
  <si>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</si>
  <si>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</si>
  <si>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</si>
  <si>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</si>
  <si>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</si>
  <si>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</si>
  <si>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</si>
  <si>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</si>
  <si>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</si>
  <si>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</si>
  <si>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</si>
  <si>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</si>
  <si>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</si>
  <si>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</si>
  <si>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</si>
  <si>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</si>
  <si>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</si>
  <si>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</si>
  <si>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</si>
  <si>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</si>
  <si>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</si>
  <si>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</si>
  <si>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</si>
  <si>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</si>
  <si>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</si>
  <si>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</si>
  <si>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</si>
  <si>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</si>
  <si>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</si>
  <si>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</si>
  <si>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</si>
  <si>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</si>
  <si>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</si>
  <si>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</si>
  <si>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</si>
  <si>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</si>
  <si>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</si>
  <si>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</si>
  <si>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</si>
  <si>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</si>
  <si>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</si>
  <si>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</si>
  <si>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</si>
  <si>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</si>
  <si>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</si>
  <si>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</si>
  <si>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</si>
  <si>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</si>
  <si>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</si>
  <si>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</si>
  <si>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</si>
  <si>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</si>
  <si>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</si>
  <si>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</si>
  <si>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</si>
  <si>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</si>
  <si>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</si>
  <si>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</si>
  <si>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</si>
  <si>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</si>
  <si>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</si>
  <si>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</si>
  <si>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</si>
  <si>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</si>
  <si>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</si>
  <si>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</si>
  <si>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</si>
  <si>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</si>
  <si>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</si>
  <si>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</si>
  <si>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</si>
  <si>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</si>
  <si>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</si>
  <si>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</si>
  <si>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</si>
  <si>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</si>
  <si>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</si>
  <si>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</si>
  <si>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</si>
  <si>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</si>
  <si>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</si>
  <si>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</si>
  <si>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</si>
  <si>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</si>
  <si>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</si>
  <si>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</si>
  <si>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</si>
  <si>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</si>
  <si>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</si>
  <si>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</si>
  <si>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</si>
  <si>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</si>
  <si>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</si>
  <si>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</si>
  <si>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</si>
  <si>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</si>
  <si>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</si>
  <si>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</si>
  <si>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</si>
  <si>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</si>
  <si>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</si>
  <si>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</si>
  <si>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</si>
  <si>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</si>
  <si>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</si>
  <si>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</si>
  <si>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</si>
  <si>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</si>
  <si>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</si>
  <si>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</si>
  <si>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</si>
  <si>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</si>
  <si>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</si>
  <si>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</si>
  <si>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</si>
  <si>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</si>
  <si>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</si>
  <si>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</si>
  <si>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</si>
  <si>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</si>
  <si>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</si>
  <si>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</si>
  <si>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</si>
  <si>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</si>
  <si>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</si>
  <si>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</si>
  <si>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</si>
  <si>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</si>
  <si>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</si>
  <si>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</si>
  <si>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</si>
  <si>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</si>
  <si>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</si>
  <si>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</si>
  <si>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</si>
  <si>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</si>
  <si>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</si>
  <si>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</si>
  <si>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</si>
  <si>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</si>
  <si>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</si>
  <si>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</si>
  <si>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</si>
  <si>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</si>
  <si>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</si>
  <si>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</si>
  <si>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</si>
  <si>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</si>
  <si>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</si>
  <si>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</si>
  <si>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</si>
  <si>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</si>
  <si>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</si>
  <si>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</si>
  <si>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</si>
  <si>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</si>
  <si>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</si>
  <si>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</si>
  <si>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</si>
  <si>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</si>
  <si>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</si>
  <si>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</si>
  <si>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</si>
  <si>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</si>
  <si>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</si>
  <si>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</si>
  <si>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</si>
  <si>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</si>
  <si>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</si>
  <si>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</si>
  <si>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</si>
  <si>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</si>
  <si>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</si>
  <si>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</si>
  <si>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</si>
  <si>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</si>
  <si>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</si>
  <si>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</si>
  <si>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</si>
  <si>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</si>
  <si>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</si>
  <si>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</si>
  <si>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</si>
  <si>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</si>
  <si>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</si>
  <si>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</si>
  <si>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</si>
  <si>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</si>
  <si>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</si>
  <si>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</si>
  <si>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</si>
  <si>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</si>
  <si>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</si>
  <si>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</si>
  <si>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</si>
  <si>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</si>
  <si>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</si>
  <si>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</si>
  <si>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</si>
  <si>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</si>
  <si>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</si>
  <si>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</si>
  <si>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</si>
  <si>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</si>
  <si>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</si>
  <si>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</si>
  <si>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</si>
  <si>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</si>
  <si>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</si>
  <si>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</si>
  <si>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</si>
  <si>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</si>
  <si>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</si>
  <si>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</si>
  <si>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</si>
  <si>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</si>
  <si>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</si>
  <si>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</si>
  <si>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</si>
  <si>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</si>
  <si>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</si>
  <si>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</si>
  <si>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</si>
  <si>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</si>
  <si>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</si>
  <si>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</si>
  <si>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</si>
  <si>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</si>
  <si>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</si>
  <si>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</si>
  <si>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</si>
  <si>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</si>
  <si>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</si>
  <si>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</si>
  <si>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</si>
  <si>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</si>
  <si>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</si>
  <si>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</si>
  <si>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</si>
  <si>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</si>
  <si>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</si>
  <si>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</si>
  <si>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</si>
  <si>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</si>
  <si>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</si>
  <si>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</si>
  <si>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</si>
  <si>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</si>
  <si>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</si>
  <si>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</si>
  <si>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</si>
  <si>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</si>
  <si>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</si>
  <si>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</si>
  <si>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</si>
  <si>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</si>
  <si>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</si>
  <si>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</si>
  <si>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</si>
  <si>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</si>
  <si>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</si>
  <si>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</si>
  <si>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</si>
  <si>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</si>
  <si>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</si>
  <si>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</si>
  <si>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</si>
  <si>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</si>
  <si>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</si>
  <si>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</si>
  <si>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</si>
  <si>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</si>
  <si>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</si>
  <si>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</si>
  <si>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</si>
  <si>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</si>
  <si>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</si>
  <si>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</si>
  <si>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</si>
  <si>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</si>
  <si>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</si>
  <si>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</si>
  <si>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</si>
  <si>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</si>
  <si>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</si>
  <si>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</si>
  <si>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</si>
  <si>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</si>
  <si>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</si>
  <si>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</si>
  <si>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</si>
  <si>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</si>
  <si>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</si>
  <si>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</si>
  <si>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</si>
  <si>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</si>
  <si>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</si>
  <si>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</si>
  <si>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</si>
  <si>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</si>
  <si>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</si>
  <si>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</si>
  <si>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</si>
  <si>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</si>
  <si>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</si>
  <si>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</si>
  <si>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</si>
  <si>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</si>
  <si>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</si>
  <si>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</si>
  <si>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</si>
  <si>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</si>
  <si>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</si>
  <si>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</si>
  <si>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</si>
  <si>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</si>
  <si>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</si>
  <si>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</si>
  <si>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</si>
  <si>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</si>
  <si>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</si>
  <si>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</si>
  <si>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</si>
  <si>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</si>
  <si>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</si>
  <si>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</si>
  <si>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</si>
  <si>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</si>
  <si>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</si>
  <si>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</si>
  <si>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</si>
  <si>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</si>
  <si>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</si>
  <si>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</si>
  <si>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</si>
  <si>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</si>
  <si>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</si>
  <si>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</si>
  <si>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</si>
  <si>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</si>
  <si>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</si>
  <si>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</si>
  <si>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</si>
  <si>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</si>
  <si>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</si>
  <si>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</si>
  <si>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</si>
  <si>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</si>
  <si>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</si>
  <si>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</si>
  <si>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</si>
  <si>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</si>
  <si>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</si>
  <si>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</si>
  <si>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</si>
  <si>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</si>
  <si>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</si>
  <si>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</si>
  <si>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</si>
  <si>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</si>
  <si>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</si>
  <si>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</si>
  <si>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</si>
  <si>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</si>
  <si>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</si>
  <si>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</si>
  <si>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</si>
  <si>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</si>
  <si>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</si>
  <si>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</si>
  <si>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</si>
  <si>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</si>
  <si>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</si>
  <si>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</si>
  <si>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</si>
  <si>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</si>
  <si>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</si>
  <si>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</si>
  <si>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</si>
  <si>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</si>
  <si>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</si>
  <si>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</si>
  <si>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</si>
  <si>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</si>
  <si>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</si>
  <si>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</si>
  <si>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</si>
  <si>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</si>
  <si>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</si>
  <si>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</si>
  <si>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</si>
  <si>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</si>
  <si>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</si>
  <si>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</si>
  <si>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</si>
  <si>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</si>
  <si>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</si>
  <si>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</si>
  <si>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</si>
  <si>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</si>
  <si>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</si>
  <si>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</si>
  <si>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</si>
  <si>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</si>
  <si>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</si>
  <si>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</si>
  <si>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</si>
  <si>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</si>
  <si>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</si>
  <si>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</si>
  <si>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</si>
  <si>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</si>
  <si>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</si>
  <si>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</si>
  <si>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</si>
  <si>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</si>
  <si>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</si>
  <si>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</si>
  <si>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</si>
  <si>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</si>
  <si>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</si>
  <si>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</si>
  <si>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</si>
  <si>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</si>
  <si>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</si>
  <si>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</si>
  <si>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</si>
  <si>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</si>
  <si>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</si>
  <si>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</si>
  <si>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</si>
  <si>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</si>
  <si>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</si>
  <si>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</si>
  <si>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</si>
  <si>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</si>
  <si>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</si>
  <si>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</si>
  <si>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</si>
  <si>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</si>
  <si>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</si>
  <si>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</si>
  <si>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</si>
  <si>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</si>
  <si>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</si>
  <si>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</si>
  <si>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</si>
  <si>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</si>
  <si>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</si>
  <si>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</si>
  <si>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</si>
  <si>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</si>
  <si>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</si>
  <si>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</si>
  <si>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</si>
  <si>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</si>
  <si>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</si>
  <si>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</si>
  <si>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</si>
  <si>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</si>
  <si>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</si>
  <si>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</si>
  <si>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</si>
  <si>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</si>
  <si>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</si>
  <si>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</si>
  <si>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</si>
  <si>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</si>
  <si>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</si>
  <si>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</si>
  <si>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</si>
  <si>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</si>
  <si>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</si>
  <si>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</si>
  <si>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</si>
  <si>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</si>
  <si>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</si>
  <si>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</si>
  <si>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</si>
  <si>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</si>
  <si>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</si>
  <si>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</si>
  <si>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</si>
  <si>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</si>
  <si>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</si>
  <si>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</si>
  <si>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</si>
  <si>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</si>
  <si>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</si>
  <si>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</si>
  <si>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</si>
  <si>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</si>
  <si>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</si>
  <si>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</si>
  <si>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</si>
  <si>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</si>
  <si>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</si>
  <si>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</si>
  <si>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</si>
  <si>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</si>
  <si>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</si>
  <si>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</si>
  <si>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</si>
  <si>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</si>
  <si>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</si>
  <si>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</si>
  <si>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</si>
  <si>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</si>
  <si>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</si>
  <si>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</si>
  <si>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</si>
  <si>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</si>
  <si>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</si>
  <si>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</si>
  <si>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</si>
  <si>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</si>
  <si>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</si>
  <si>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</si>
  <si>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</si>
  <si>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</si>
  <si>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</si>
  <si>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</si>
  <si>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</si>
  <si>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</si>
  <si>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</si>
  <si>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</si>
  <si>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</si>
  <si>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</si>
  <si>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</si>
  <si>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</si>
  <si>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</si>
  <si>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</si>
  <si>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</si>
  <si>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</si>
  <si>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</si>
  <si>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</si>
  <si>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</si>
  <si>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</si>
  <si>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</si>
  <si>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</si>
  <si>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</si>
  <si>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</si>
  <si>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</si>
  <si>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</si>
  <si>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</si>
  <si>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</si>
  <si>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</si>
  <si>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</si>
  <si>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</si>
  <si>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</si>
  <si>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</si>
  <si>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</si>
  <si>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</si>
  <si>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</si>
  <si>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</si>
  <si>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</si>
  <si>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</si>
  <si>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</si>
  <si>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</si>
  <si>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</si>
  <si>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</si>
  <si>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</si>
  <si>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</si>
  <si>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</si>
  <si>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</si>
  <si>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</si>
  <si>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</si>
  <si>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</si>
  <si>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</si>
  <si>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</si>
  <si>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</si>
  <si>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</si>
  <si>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</si>
  <si>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</si>
  <si>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</si>
  <si>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</si>
  <si>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</si>
  <si>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</si>
  <si>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</si>
  <si>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</si>
  <si>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</si>
  <si>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</si>
  <si>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</si>
  <si>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</si>
  <si>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</si>
  <si>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</si>
  <si>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</si>
  <si>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</si>
  <si>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</si>
  <si>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</si>
  <si>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</si>
  <si>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</si>
  <si>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</si>
  <si>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</si>
  <si>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</si>
  <si>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</si>
  <si>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</si>
  <si>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</si>
  <si>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</si>
  <si>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</si>
  <si>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</si>
  <si>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</si>
  <si>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</si>
  <si>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</si>
  <si>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</si>
  <si>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</si>
  <si>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</si>
  <si>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</si>
  <si>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</si>
  <si>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</si>
  <si>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</si>
  <si>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</si>
  <si>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</si>
  <si>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</si>
  <si>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</si>
  <si>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</si>
  <si>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</si>
  <si>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</si>
  <si>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</si>
  <si>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</si>
  <si>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</si>
  <si>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</si>
  <si>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</si>
  <si>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</si>
  <si>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</si>
  <si>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</si>
  <si>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</si>
  <si>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</si>
  <si>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</si>
  <si>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</si>
  <si>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</si>
  <si>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</si>
  <si>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</si>
  <si>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</si>
  <si>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</si>
  <si>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</si>
  <si>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</si>
  <si>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</si>
  <si>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</si>
  <si>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</si>
  <si>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</si>
  <si>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</si>
  <si>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</si>
  <si>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</si>
  <si>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</si>
  <si>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</si>
  <si>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</si>
  <si>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</si>
  <si>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</si>
  <si>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</si>
  <si>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</si>
  <si>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</si>
  <si>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</si>
  <si>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</si>
  <si>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</si>
  <si>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</si>
  <si>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</si>
  <si>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</si>
  <si>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</si>
  <si>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</si>
  <si>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</si>
  <si>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</si>
  <si>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</si>
  <si>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</si>
  <si>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</si>
  <si>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</si>
  <si>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</si>
  <si>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</si>
  <si>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</si>
  <si>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</si>
  <si>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</si>
  <si>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</si>
  <si>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</si>
  <si>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</si>
  <si>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</si>
  <si>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</si>
  <si>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</si>
  <si>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</si>
  <si>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</si>
  <si>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</si>
  <si>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</si>
  <si>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</si>
  <si>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</si>
  <si>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</si>
  <si>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</si>
  <si>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</si>
  <si>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</si>
  <si>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</si>
  <si>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</si>
  <si>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</si>
  <si>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</si>
  <si>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</si>
  <si>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</si>
  <si>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</si>
  <si>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</si>
  <si>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</si>
  <si>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</si>
  <si>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</si>
  <si>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</si>
  <si>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</si>
  <si>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</si>
  <si>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</si>
  <si>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</si>
  <si>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</si>
  <si>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</si>
  <si>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</si>
  <si>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</si>
  <si>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</si>
  <si>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</si>
  <si>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</si>
  <si>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</si>
  <si>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</si>
  <si>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</si>
  <si>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</si>
  <si>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</si>
  <si>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</si>
  <si>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</si>
  <si>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</si>
  <si>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</si>
  <si>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</si>
  <si>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</si>
  <si>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</si>
  <si>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</si>
  <si>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</si>
  <si>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</si>
  <si>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</si>
  <si>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</si>
  <si>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</si>
  <si>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</si>
  <si>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</si>
  <si>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</si>
  <si>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</si>
  <si>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</si>
  <si>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</si>
  <si>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</si>
  <si>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</si>
  <si>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</si>
  <si>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</si>
  <si>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</si>
  <si>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</si>
  <si>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</si>
  <si>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</si>
  <si>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</si>
  <si>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</si>
  <si>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</si>
  <si>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</si>
  <si>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</si>
  <si>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</si>
  <si>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</si>
  <si>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</si>
  <si>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</si>
  <si>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</si>
  <si>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</si>
  <si>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</si>
  <si>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</si>
  <si>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</si>
  <si>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</si>
  <si>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</si>
  <si>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</si>
  <si>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</si>
  <si>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</si>
  <si>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</si>
  <si>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</si>
  <si>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</si>
  <si>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</si>
  <si>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</si>
  <si>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</si>
  <si>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</si>
  <si>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</si>
  <si>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</si>
  <si>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</si>
  <si>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</si>
  <si>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</si>
  <si>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</si>
  <si>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</si>
  <si>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</si>
  <si>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</si>
  <si>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</si>
  <si>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</si>
  <si>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</si>
  <si>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</si>
  <si>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</si>
  <si>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</si>
  <si>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</si>
  <si>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</si>
  <si>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</si>
  <si>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</si>
  <si>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</si>
  <si>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</si>
  <si>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</si>
  <si>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</si>
  <si>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</si>
  <si>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</si>
  <si>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</si>
  <si>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</si>
  <si>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</si>
  <si>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</si>
  <si>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</si>
  <si>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</si>
  <si>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</si>
  <si>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</si>
  <si>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</si>
  <si>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</si>
  <si>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</si>
  <si>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</si>
  <si>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</si>
  <si>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</si>
  <si>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</si>
  <si>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</si>
  <si>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</si>
  <si>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</si>
  <si>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</si>
  <si>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</si>
  <si>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</si>
  <si>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</si>
  <si>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</si>
  <si>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</si>
  <si>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</si>
  <si>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</si>
  <si>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</si>
  <si>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</si>
  <si>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</si>
  <si>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</si>
  <si>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</si>
  <si>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</si>
  <si>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</si>
  <si>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</si>
  <si>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</si>
  <si>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</si>
  <si>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</si>
  <si>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</si>
  <si>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</si>
  <si>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</si>
  <si>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</si>
  <si>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</si>
  <si>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</si>
  <si>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</si>
  <si>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</si>
  <si>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</si>
  <si>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</si>
  <si>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</si>
  <si>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</si>
  <si>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</si>
  <si>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</si>
  <si>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</si>
  <si>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</si>
  <si>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</si>
  <si>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</si>
  <si>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</si>
  <si>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</si>
  <si>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</si>
  <si>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</si>
  <si>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</si>
  <si>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</si>
  <si>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</si>
  <si>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</si>
  <si>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</si>
  <si>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</si>
  <si>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</si>
  <si>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</si>
  <si>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</si>
  <si>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</si>
  <si>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</si>
  <si>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</si>
  <si>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</si>
  <si>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</si>
  <si>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</si>
  <si>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</si>
  <si>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</si>
  <si>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</si>
  <si>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</si>
  <si>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</si>
  <si>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</si>
  <si>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</si>
  <si>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</si>
  <si>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</si>
  <si>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</si>
  <si>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</si>
  <si>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</si>
  <si>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</si>
  <si>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</si>
  <si>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</si>
  <si>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</si>
  <si>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</si>
  <si>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</si>
  <si>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</si>
  <si>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</si>
  <si>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</si>
  <si>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</si>
  <si>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</si>
  <si>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</si>
  <si>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</si>
  <si>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</si>
  <si>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</si>
  <si>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</si>
  <si>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</si>
  <si>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</si>
  <si>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</si>
  <si>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</si>
  <si>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</si>
  <si>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</si>
  <si>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</si>
  <si>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</si>
  <si>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</si>
  <si>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</si>
  <si>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</si>
  <si>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</si>
  <si>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</si>
  <si>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</si>
  <si>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</si>
  <si>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</si>
  <si>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</si>
  <si>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</si>
  <si>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</si>
  <si>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</si>
  <si>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</si>
  <si>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</si>
  <si>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</si>
  <si>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</si>
  <si>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</si>
  <si>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</si>
  <si>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</si>
  <si>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</si>
  <si>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</si>
  <si>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</si>
  <si>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</si>
  <si>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</si>
  <si>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</si>
  <si>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</si>
  <si>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</si>
  <si>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</si>
  <si>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</si>
  <si>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</si>
  <si>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</si>
  <si>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</si>
  <si>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</si>
  <si>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</si>
  <si>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</si>
  <si>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</si>
  <si>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</si>
  <si>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</si>
  <si>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</si>
  <si>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</si>
  <si>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</si>
  <si>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</si>
  <si>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</si>
  <si>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</si>
  <si>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</si>
  <si>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</si>
  <si>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</si>
  <si>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</si>
  <si>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</si>
  <si>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</si>
  <si>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</si>
  <si>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</si>
  <si>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</si>
  <si>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</si>
  <si>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</si>
  <si>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</si>
  <si>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</si>
  <si>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</si>
  <si>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</si>
  <si>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</si>
  <si>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</si>
  <si>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</si>
  <si>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</si>
  <si>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</si>
  <si>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</si>
  <si>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</si>
  <si>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</si>
  <si>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</si>
  <si>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</si>
  <si>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</si>
  <si>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</si>
  <si>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</si>
  <si>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</si>
  <si>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</si>
  <si>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</si>
  <si>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</si>
  <si>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</si>
  <si>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</si>
  <si>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</si>
  <si>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</si>
  <si>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</si>
  <si>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</si>
  <si>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</si>
  <si>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</si>
  <si>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</si>
  <si>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</si>
  <si>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</si>
  <si>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</si>
  <si>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</si>
  <si>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</si>
  <si>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</si>
  <si>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</si>
  <si>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</si>
  <si>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</si>
  <si>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</si>
  <si>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</si>
  <si>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</si>
  <si>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</si>
  <si>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</si>
  <si>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</si>
  <si>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</si>
  <si>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</si>
  <si>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</si>
  <si>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</si>
  <si>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</si>
  <si>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</si>
  <si>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</si>
  <si>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</si>
  <si>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</si>
  <si>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</si>
  <si>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</si>
  <si>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</si>
  <si>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</si>
  <si>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</si>
  <si>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</si>
  <si>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</si>
  <si>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</si>
  <si>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</si>
  <si>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</si>
  <si>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</si>
  <si>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</si>
  <si>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</si>
  <si>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</si>
  <si>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</si>
  <si>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</si>
  <si>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</si>
  <si>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</si>
  <si>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</si>
  <si>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</si>
  <si>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</si>
  <si>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</si>
  <si>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</si>
  <si>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</si>
  <si>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</si>
  <si>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</si>
  <si>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</si>
  <si>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</si>
  <si>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</si>
  <si>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</si>
  <si>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</si>
  <si>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</si>
  <si>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</si>
  <si>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</si>
  <si>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</si>
  <si>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</si>
  <si>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</si>
  <si>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</si>
  <si>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</si>
  <si>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</si>
  <si>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</si>
  <si>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</si>
  <si>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</si>
  <si>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</si>
  <si>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</si>
  <si>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</si>
  <si>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</si>
  <si>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</si>
  <si>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</si>
  <si>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</si>
  <si>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</si>
  <si>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</si>
  <si>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</si>
  <si>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</si>
  <si>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</si>
  <si>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</si>
  <si>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</si>
  <si>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</si>
  <si>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</si>
  <si>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</si>
  <si>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</si>
  <si>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</si>
  <si>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</si>
  <si>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</si>
  <si>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</si>
  <si>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</si>
  <si>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</si>
  <si>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</si>
  <si>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</si>
  <si>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</si>
  <si>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</si>
  <si>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</si>
  <si>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</si>
  <si>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</si>
  <si>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</si>
  <si>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</si>
  <si>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</si>
  <si>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</si>
  <si>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</si>
  <si>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</si>
  <si>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</si>
  <si>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</si>
  <si>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</si>
  <si>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</si>
  <si>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</si>
  <si>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</si>
  <si>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</si>
  <si>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</si>
  <si>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</si>
  <si>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</si>
  <si>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</si>
  <si>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</si>
  <si>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</si>
  <si>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</si>
  <si>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</si>
  <si>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</si>
  <si>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</si>
  <si>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</si>
  <si>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</si>
  <si>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</si>
  <si>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</si>
  <si>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</si>
  <si>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</si>
  <si>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</si>
  <si>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</si>
  <si>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</si>
  <si>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</si>
  <si>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</si>
  <si>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</si>
  <si>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</si>
  <si>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</si>
  <si>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</si>
  <si>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</si>
  <si>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</si>
  <si>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</si>
  <si>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</si>
  <si>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</si>
  <si>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</si>
  <si>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</si>
  <si>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</si>
  <si>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</si>
  <si>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</si>
  <si>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</si>
  <si>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</si>
  <si>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</si>
  <si>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</si>
  <si>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</si>
  <si>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</si>
  <si>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</si>
  <si>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</si>
  <si>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</si>
  <si>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</si>
  <si>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</si>
  <si>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</si>
  <si>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</si>
  <si>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</si>
  <si>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</si>
  <si>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</si>
  <si>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</si>
  <si>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</si>
  <si>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</si>
  <si>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</si>
  <si>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</si>
  <si>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</si>
  <si>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</si>
  <si>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</si>
  <si>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</si>
  <si>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</si>
  <si>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</si>
  <si>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</si>
  <si>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</si>
  <si>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</si>
  <si>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</si>
  <si>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</si>
  <si>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</si>
  <si>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</si>
  <si>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</si>
  <si>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</si>
  <si>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</si>
  <si>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</si>
  <si>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</si>
  <si>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</si>
  <si>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</si>
  <si>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</si>
  <si>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</si>
  <si>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</si>
  <si>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</si>
  <si>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</si>
  <si>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</si>
  <si>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</si>
  <si>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</si>
  <si>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</si>
  <si>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</si>
  <si>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</si>
  <si>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</si>
  <si>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</si>
  <si>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</si>
  <si>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</si>
  <si>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</si>
  <si>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</si>
  <si>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</si>
  <si>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</si>
  <si>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</si>
  <si>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</si>
  <si>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</si>
  <si>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</si>
  <si>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</si>
  <si>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</si>
  <si>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</si>
  <si>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</si>
  <si>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</si>
  <si>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</si>
  <si>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</si>
  <si>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</si>
  <si>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</si>
  <si>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</si>
  <si>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</si>
  <si>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</si>
  <si>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</si>
  <si>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</si>
  <si>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</si>
  <si>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</si>
  <si>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</si>
  <si>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</si>
  <si>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</si>
  <si>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</si>
  <si>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</si>
  <si>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</si>
  <si>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</si>
  <si>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</si>
  <si>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</si>
  <si>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</si>
  <si>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</si>
  <si>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</si>
  <si>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</si>
  <si>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</si>
  <si>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</si>
  <si>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</si>
  <si>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</si>
  <si>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</si>
  <si>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</si>
  <si>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</si>
  <si>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</si>
  <si>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</si>
  <si>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</si>
  <si>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</si>
  <si>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</si>
  <si>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</si>
  <si>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</si>
  <si>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</si>
  <si>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</si>
  <si>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</si>
  <si>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</si>
  <si>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</si>
  <si>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</si>
  <si>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</si>
  <si>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</si>
  <si>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</si>
  <si>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</si>
  <si>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</si>
  <si>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</si>
  <si>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</si>
  <si>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</si>
  <si>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</si>
  <si>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</si>
  <si>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</si>
  <si>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</si>
  <si>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</si>
  <si>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</si>
  <si>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</si>
  <si>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</si>
  <si>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</si>
  <si>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</si>
  <si>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</si>
  <si>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</si>
  <si>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</si>
  <si>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</si>
  <si>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</si>
  <si>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</si>
  <si>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</si>
  <si>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</si>
  <si>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</si>
  <si>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</si>
  <si>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</si>
  <si>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</si>
  <si>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</si>
  <si>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</si>
  <si>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</si>
  <si>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</si>
  <si>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</si>
  <si>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</si>
  <si>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</si>
  <si>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</si>
  <si>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</si>
  <si>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</si>
  <si>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</si>
  <si>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</si>
  <si>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</si>
  <si>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</si>
  <si>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</si>
  <si>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</si>
  <si>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</si>
  <si>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</si>
  <si>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</si>
  <si>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</si>
  <si>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</si>
  <si>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</si>
  <si>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</si>
  <si>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</si>
  <si>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</si>
  <si>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</si>
  <si>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</si>
  <si>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</si>
  <si>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</si>
  <si>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</si>
  <si>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</si>
  <si>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</si>
  <si>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</si>
  <si>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</si>
  <si>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</si>
  <si>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</si>
  <si>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</si>
  <si>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</si>
  <si>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</si>
  <si>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</si>
  <si>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</si>
  <si>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</si>
  <si>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</si>
  <si>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</si>
  <si>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</si>
  <si>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</si>
  <si>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</si>
  <si>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</si>
  <si>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</si>
  <si>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</si>
  <si>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</si>
  <si>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</si>
  <si>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</si>
  <si>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</si>
  <si>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</si>
  <si>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</si>
  <si>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</si>
  <si>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</si>
  <si>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</si>
  <si>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</si>
  <si>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</si>
  <si>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</si>
  <si>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</si>
  <si>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</si>
  <si>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</si>
  <si>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</si>
  <si>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</si>
  <si>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</si>
  <si>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</si>
  <si>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</si>
  <si>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</si>
  <si>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</si>
  <si>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</si>
  <si>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</si>
  <si>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</si>
  <si>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</si>
  <si>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</si>
  <si>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</si>
  <si>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</si>
  <si>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</si>
  <si>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</si>
  <si>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</si>
  <si>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</si>
  <si>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</si>
  <si>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</si>
  <si>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</si>
  <si>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</si>
  <si>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</si>
  <si>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</si>
  <si>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</si>
  <si>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</si>
  <si>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</si>
  <si>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</si>
  <si>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</si>
  <si>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</si>
  <si>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</si>
  <si>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</si>
  <si>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</si>
  <si>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</si>
  <si>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</si>
  <si>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</si>
  <si>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</si>
  <si>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</si>
  <si>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</si>
  <si>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</si>
  <si>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</si>
  <si>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</si>
  <si>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</si>
  <si>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</si>
  <si>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</si>
  <si>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</si>
  <si>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</si>
  <si>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</si>
  <si>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</si>
  <si>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</si>
  <si>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</si>
  <si>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</si>
  <si>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</si>
  <si>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</si>
  <si>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</si>
  <si>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</si>
  <si>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</si>
  <si>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</si>
  <si>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</si>
  <si>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</si>
  <si>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</si>
  <si>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</si>
  <si>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</si>
  <si>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</si>
  <si>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</si>
  <si>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</si>
  <si>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</si>
  <si>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</si>
  <si>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</si>
  <si>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</si>
  <si>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</si>
  <si>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</si>
  <si>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</si>
  <si>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</si>
  <si>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</si>
  <si>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</si>
  <si>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</si>
  <si>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</si>
  <si>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</si>
  <si>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</si>
  <si>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</si>
  <si>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</si>
  <si>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</si>
  <si>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</si>
  <si>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</si>
  <si>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</si>
  <si>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</si>
  <si>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</si>
  <si>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</si>
  <si>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</si>
  <si>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</si>
  <si>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</si>
  <si>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</si>
  <si>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</si>
  <si>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</si>
  <si>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</si>
  <si>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</si>
  <si>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</si>
  <si>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</si>
  <si>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</si>
  <si>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</si>
  <si>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</si>
  <si>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</si>
  <si>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</si>
  <si>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</si>
  <si>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</si>
  <si>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</si>
  <si>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</si>
  <si>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</si>
  <si>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</si>
  <si>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</si>
  <si>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</si>
  <si>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</si>
  <si>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</si>
  <si>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</si>
  <si>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</si>
  <si>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</si>
  <si>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</si>
  <si>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</si>
  <si>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</si>
  <si>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</si>
  <si>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</si>
  <si>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</si>
  <si>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</si>
  <si>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</si>
  <si>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</si>
  <si>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</si>
  <si>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</si>
  <si>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</si>
  <si>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</si>
  <si>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</si>
  <si>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</si>
  <si>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</si>
  <si>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</si>
  <si>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</si>
  <si>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</si>
  <si>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</si>
  <si>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</si>
  <si>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</si>
  <si>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</si>
  <si>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</si>
  <si>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</si>
  <si>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</si>
  <si>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</si>
  <si>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</si>
  <si>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</si>
  <si>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</si>
  <si>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</si>
  <si>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</si>
  <si>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</si>
  <si>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</si>
  <si>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</si>
  <si>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</si>
  <si>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</si>
  <si>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</si>
  <si>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</si>
  <si>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</si>
  <si>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</si>
  <si>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</si>
  <si>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</si>
  <si>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</si>
  <si>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</si>
  <si>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</si>
  <si>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</si>
  <si>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</si>
  <si>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</si>
  <si>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</si>
  <si>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</si>
  <si>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</si>
  <si>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</si>
  <si>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</si>
  <si>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</si>
  <si>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</si>
  <si>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</si>
  <si>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</si>
  <si>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</si>
  <si>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</si>
  <si>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</si>
  <si>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</si>
  <si>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</si>
  <si>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</si>
  <si>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</si>
  <si>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</si>
  <si>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</si>
  <si>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</si>
  <si>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</si>
  <si>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</si>
  <si>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</si>
  <si>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</si>
  <si>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</si>
  <si>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</si>
  <si>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</si>
  <si>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</si>
  <si>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</si>
  <si>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</si>
  <si>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</si>
  <si>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</si>
  <si>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</si>
  <si>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</si>
  <si>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</si>
  <si>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</si>
  <si>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</si>
  <si>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</si>
  <si>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</si>
  <si>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</si>
  <si>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</si>
  <si>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</si>
  <si>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</si>
  <si>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</si>
  <si>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</si>
  <si>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</si>
  <si>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</si>
  <si>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</si>
  <si>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</si>
  <si>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</si>
  <si>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</si>
  <si>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</si>
  <si>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</si>
  <si>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</si>
  <si>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</si>
  <si>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</si>
  <si>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</si>
  <si>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</si>
  <si>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</si>
  <si>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</si>
  <si>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</si>
  <si>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</si>
  <si>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</si>
  <si>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</si>
  <si>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</si>
  <si>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</si>
  <si>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</si>
  <si>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</si>
  <si>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</si>
  <si>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</si>
  <si>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</si>
  <si>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</si>
  <si>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</si>
  <si>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</si>
  <si>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</si>
  <si>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</si>
  <si>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</si>
  <si>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</si>
  <si>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</si>
  <si>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</si>
  <si>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</si>
  <si>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</si>
  <si>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</si>
  <si>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</si>
  <si>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</si>
  <si>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</si>
  <si>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</si>
  <si>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</si>
  <si>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</si>
  <si>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</si>
  <si>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</si>
  <si>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</si>
  <si>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</si>
  <si>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</si>
  <si>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</si>
  <si>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</si>
  <si>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</si>
  <si>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</si>
  <si>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</si>
  <si>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</si>
  <si>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</si>
  <si>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</si>
  <si>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</si>
  <si>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</si>
  <si>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</si>
  <si>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</si>
  <si>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</si>
  <si>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</si>
  <si>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</si>
  <si>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</si>
  <si>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</si>
  <si>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</si>
  <si>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</si>
  <si>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</si>
  <si>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</si>
  <si>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</si>
  <si>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</si>
  <si>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</si>
  <si>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</si>
  <si>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</si>
  <si>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</si>
  <si>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</si>
  <si>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</si>
  <si>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</si>
  <si>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</si>
  <si>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</si>
  <si>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</si>
  <si>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</si>
  <si>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</si>
  <si>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</si>
  <si>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</si>
  <si>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</si>
  <si>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</si>
  <si>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</si>
  <si>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</si>
  <si>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</si>
  <si>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</si>
  <si>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</si>
  <si>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</si>
  <si>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</si>
  <si>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</si>
  <si>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</si>
  <si>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</si>
  <si>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</si>
  <si>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</si>
  <si>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</si>
  <si>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</si>
  <si>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</si>
  <si>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</si>
  <si>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</si>
  <si>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</si>
  <si>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</si>
  <si>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</si>
  <si>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</si>
  <si>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</si>
  <si>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</si>
  <si>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</si>
  <si>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</si>
  <si>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</si>
  <si>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</si>
  <si>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</si>
  <si>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</si>
  <si>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</si>
  <si>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</si>
  <si>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</si>
  <si>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</si>
  <si>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</si>
  <si>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</si>
  <si>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</si>
  <si>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</si>
  <si>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</si>
  <si>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</si>
  <si>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</si>
  <si>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</si>
  <si>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</si>
  <si>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</si>
  <si>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</si>
  <si>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</si>
  <si>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</si>
  <si>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</si>
  <si>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</si>
  <si>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</si>
  <si>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</si>
  <si>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</si>
  <si>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</si>
  <si>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</si>
  <si>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</si>
  <si>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</si>
  <si>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</si>
  <si>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</si>
  <si>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</si>
  <si>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</si>
  <si>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</si>
  <si>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</si>
  <si>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</si>
  <si>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</si>
  <si>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</si>
  <si>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</si>
  <si>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</si>
  <si>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</si>
  <si>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</si>
  <si>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</si>
  <si>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</si>
  <si>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</si>
  <si>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</si>
  <si>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</si>
  <si>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</si>
  <si>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</si>
  <si>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</si>
  <si>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</si>
  <si>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</si>
  <si>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</si>
  <si>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</si>
  <si>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</si>
  <si>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</si>
  <si>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</si>
  <si>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</si>
  <si>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</si>
  <si>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</si>
  <si>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</si>
  <si>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</si>
  <si>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</si>
  <si>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</si>
  <si>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</si>
  <si>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</si>
  <si>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</si>
  <si>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</si>
  <si>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</si>
  <si>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</si>
  <si>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</si>
  <si>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</si>
  <si>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</si>
  <si>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</si>
  <si>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</si>
  <si>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</si>
  <si>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</si>
  <si>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</si>
  <si>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</si>
  <si>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</si>
  <si>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</si>
  <si>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</si>
  <si>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</si>
  <si>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</si>
  <si>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</si>
  <si>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</si>
  <si>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</si>
  <si>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</si>
  <si>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</si>
  <si>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</si>
  <si>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</si>
  <si>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</si>
  <si>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</si>
  <si>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</si>
  <si>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</si>
  <si>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</si>
  <si>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</si>
  <si>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</si>
  <si>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</si>
  <si>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</si>
  <si>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</si>
  <si>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</si>
  <si>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</si>
  <si>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</si>
  <si>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</si>
  <si>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</si>
  <si>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</si>
  <si>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</si>
  <si>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</si>
  <si>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</si>
  <si>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</si>
  <si>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</si>
  <si>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</si>
  <si>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</si>
  <si>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</si>
  <si>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</si>
  <si>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</si>
  <si>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</si>
  <si>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</si>
  <si>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</si>
  <si>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</si>
  <si>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</si>
  <si>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</si>
  <si>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</si>
  <si>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</si>
  <si>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</si>
  <si>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</si>
  <si>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</si>
  <si>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</si>
  <si>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</si>
  <si>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</si>
  <si>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</si>
  <si>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</si>
  <si>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</si>
  <si>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</si>
  <si>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</si>
  <si>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</si>
  <si>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</si>
  <si>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</si>
  <si>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</si>
  <si>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</si>
  <si>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</si>
  <si>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</si>
  <si>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</si>
  <si>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</si>
  <si>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</si>
  <si>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</si>
  <si>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</si>
  <si>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</si>
  <si>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</si>
  <si>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</si>
  <si>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</si>
  <si>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</si>
  <si>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</si>
  <si>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</si>
  <si>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</si>
  <si>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</si>
  <si>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</si>
  <si>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</si>
  <si>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</si>
  <si>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</si>
  <si>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</si>
  <si>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</si>
  <si>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</si>
  <si>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</si>
  <si>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</si>
  <si>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</si>
  <si>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</si>
  <si>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</si>
  <si>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</si>
  <si>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</si>
  <si>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</si>
  <si>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</si>
  <si>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</si>
  <si>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</si>
  <si>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</si>
  <si>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</si>
  <si>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</si>
  <si>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</si>
  <si>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</si>
  <si>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</si>
  <si>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</si>
  <si>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</si>
  <si>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</si>
  <si>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</si>
  <si>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</si>
  <si>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</si>
  <si>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</si>
  <si>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</si>
  <si>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</si>
  <si>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</si>
  <si>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</si>
  <si>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</si>
  <si>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</si>
  <si>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</si>
  <si>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</si>
  <si>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</si>
  <si>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</si>
  <si>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</si>
  <si>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</si>
  <si>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</si>
  <si>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</si>
  <si>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</si>
  <si>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</si>
  <si>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</si>
  <si>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</si>
  <si>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</si>
  <si>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</si>
  <si>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</si>
  <si>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</si>
  <si>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</si>
  <si>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</si>
  <si>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</si>
  <si>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</si>
  <si>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</si>
  <si>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</si>
  <si>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</si>
  <si>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</si>
  <si>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</si>
  <si>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</si>
  <si>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</si>
  <si>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</si>
  <si>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</si>
  <si>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</si>
  <si>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</si>
  <si>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</si>
  <si>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</si>
  <si>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</si>
  <si>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</si>
  <si>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</si>
  <si>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</si>
  <si>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</si>
  <si>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</si>
  <si>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</si>
  <si>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</si>
  <si>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</si>
  <si>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</si>
  <si>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</si>
  <si>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</si>
  <si>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</si>
  <si>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</si>
  <si>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</si>
  <si>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</si>
  <si>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</si>
  <si>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</si>
  <si>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</si>
  <si>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</si>
  <si>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</si>
  <si>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</si>
  <si>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</si>
  <si>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</si>
  <si>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</si>
  <si>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</si>
  <si>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</si>
  <si>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</si>
  <si>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</si>
  <si>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</si>
  <si>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</si>
  <si>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</si>
  <si>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</si>
  <si>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</si>
  <si>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</si>
  <si>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</si>
  <si>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</si>
  <si>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</si>
  <si>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</si>
  <si>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</si>
  <si>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</si>
  <si>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</si>
  <si>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</si>
  <si>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</si>
  <si>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</si>
  <si>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</si>
  <si>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</si>
  <si>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</si>
  <si>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</si>
  <si>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</si>
  <si>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</si>
  <si>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</si>
  <si>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</si>
  <si>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</si>
  <si>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</si>
  <si>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</si>
  <si>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</si>
  <si>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</si>
  <si>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</si>
  <si>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</si>
  <si>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</si>
  <si>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</si>
  <si>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</si>
  <si>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</si>
  <si>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</si>
  <si>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</si>
  <si>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</si>
  <si>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</si>
  <si>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</si>
  <si>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</si>
  <si>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</si>
  <si>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</si>
  <si>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</si>
  <si>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</si>
  <si>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</si>
  <si>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</si>
  <si>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</si>
  <si>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</si>
  <si>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</si>
  <si>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</si>
  <si>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</si>
  <si>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</si>
  <si>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</si>
  <si>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</si>
  <si>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</si>
  <si>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</si>
  <si>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</si>
  <si>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</si>
  <si>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</si>
  <si>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</si>
  <si>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</si>
  <si>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</si>
  <si>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</si>
  <si>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</si>
  <si>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</si>
  <si>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</si>
  <si>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</si>
  <si>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</si>
  <si>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</si>
  <si>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</si>
  <si>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</si>
  <si>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</si>
  <si>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</si>
  <si>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</si>
  <si>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</si>
  <si>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</si>
  <si>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</si>
  <si>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</si>
  <si>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</si>
  <si>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</si>
  <si>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</si>
  <si>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</si>
  <si>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</si>
  <si>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</si>
  <si>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</si>
  <si>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</si>
  <si>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</si>
  <si>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</si>
  <si>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</si>
  <si>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</si>
  <si>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</si>
  <si>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</si>
  <si>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</si>
  <si>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</si>
  <si>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</si>
  <si>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</si>
  <si>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</si>
  <si>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</si>
  <si>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</si>
  <si>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</si>
  <si>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</si>
  <si>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</si>
  <si>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</si>
  <si>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</si>
  <si>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</si>
  <si>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</si>
  <si>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</si>
  <si>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</si>
  <si>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</si>
  <si>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</si>
  <si>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</si>
  <si>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</si>
  <si>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</si>
  <si>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</si>
  <si>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</si>
  <si>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</si>
  <si>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</si>
  <si>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</si>
  <si>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</si>
  <si>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</si>
  <si>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</si>
  <si>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</si>
  <si>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</si>
  <si>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</si>
  <si>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</si>
  <si>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</si>
  <si>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</si>
  <si>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</si>
  <si>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</si>
  <si>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</si>
  <si>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</si>
  <si>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</si>
  <si>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</si>
  <si>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</si>
  <si>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</si>
  <si>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</si>
  <si>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</si>
  <si>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</si>
  <si>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</si>
  <si>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</si>
  <si>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</si>
  <si>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</si>
  <si>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</si>
  <si>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</si>
  <si>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</si>
  <si>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</si>
  <si>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</si>
  <si>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</si>
  <si>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</si>
  <si>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</si>
  <si>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</si>
  <si>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</si>
  <si>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</si>
  <si>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</si>
  <si>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</si>
  <si>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</si>
  <si>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</si>
  <si>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</si>
  <si>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</si>
  <si>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</si>
  <si>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</si>
  <si>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</si>
  <si>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</si>
  <si>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</si>
  <si>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</si>
  <si>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</si>
  <si>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</si>
  <si>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</si>
  <si>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</si>
  <si>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</si>
  <si>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</si>
  <si>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</si>
  <si>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</si>
  <si>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</si>
  <si>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</si>
  <si>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</si>
  <si>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</si>
  <si>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</si>
  <si>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</si>
  <si>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</si>
  <si>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</si>
  <si>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</si>
  <si>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</si>
  <si>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</si>
  <si>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</si>
  <si>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</si>
  <si>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</si>
  <si>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</si>
  <si>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</si>
  <si>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</si>
  <si>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</si>
  <si>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</si>
  <si>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</si>
  <si>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</si>
  <si>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</si>
  <si>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</si>
  <si>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</si>
  <si>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</si>
  <si>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</si>
  <si>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</si>
  <si>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</si>
  <si>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</si>
  <si>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</si>
  <si>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</si>
  <si>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</si>
  <si>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</si>
  <si>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</si>
  <si>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</si>
  <si>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</si>
  <si>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</si>
  <si>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</si>
  <si>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</si>
  <si>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</si>
  <si>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</si>
  <si>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</si>
  <si>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</si>
  <si>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</si>
  <si>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</si>
  <si>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</si>
  <si>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</si>
  <si>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</si>
  <si>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</si>
  <si>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</si>
  <si>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</si>
  <si>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</si>
  <si>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</si>
  <si>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</si>
  <si>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</si>
  <si>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</si>
  <si>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</si>
  <si>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</si>
  <si>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</si>
  <si>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</si>
  <si>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</si>
  <si>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</si>
  <si>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</si>
  <si>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</si>
  <si>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</si>
  <si>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</si>
  <si>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</si>
  <si>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</si>
  <si>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</si>
  <si>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</si>
  <si>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</si>
  <si>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</si>
  <si>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</si>
  <si>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</si>
  <si>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</si>
  <si>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</si>
  <si>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</si>
  <si>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</si>
  <si>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</si>
  <si>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</si>
  <si>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</si>
  <si>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</si>
  <si>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</si>
  <si>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</si>
  <si>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</si>
  <si>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</si>
  <si>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</si>
  <si>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</si>
  <si>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</si>
  <si>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</si>
  <si>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</si>
  <si>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</si>
  <si>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</si>
  <si>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</si>
  <si>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</si>
  <si>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</si>
  <si>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</si>
  <si>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</si>
  <si>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</si>
  <si>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</si>
  <si>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</si>
  <si>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</si>
  <si>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</si>
  <si>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</si>
  <si>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</si>
  <si>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</si>
  <si>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</si>
  <si>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</si>
  <si>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</si>
  <si>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</si>
  <si>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</si>
  <si>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</si>
  <si>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</si>
  <si>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</si>
  <si>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</si>
  <si>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</si>
  <si>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</si>
  <si>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</si>
  <si>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</si>
  <si>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</si>
  <si>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</si>
  <si>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</si>
  <si>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</si>
  <si>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</si>
  <si>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</si>
  <si>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</si>
  <si>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</si>
  <si>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</si>
  <si>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</si>
  <si>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</si>
  <si>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</si>
  <si>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</si>
  <si>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</si>
  <si>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</si>
  <si>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</si>
  <si>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</si>
  <si>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</si>
  <si>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</si>
  <si>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</si>
  <si>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</si>
  <si>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</si>
  <si>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</si>
  <si>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</si>
  <si>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</si>
  <si>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</si>
  <si>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</si>
  <si>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</si>
  <si>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</si>
  <si>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</si>
  <si>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</si>
  <si>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</si>
  <si>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</si>
  <si>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</si>
  <si>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</si>
  <si>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</si>
  <si>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</si>
  <si>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</si>
  <si>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</si>
  <si>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</si>
  <si>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</si>
  <si>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</si>
  <si>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</si>
  <si>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</si>
  <si>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</si>
  <si>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</si>
  <si>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</si>
  <si>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</si>
  <si>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</si>
  <si>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</si>
  <si>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</si>
  <si>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</si>
  <si>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</si>
  <si>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</si>
  <si>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</si>
  <si>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</si>
  <si>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</si>
  <si>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</si>
  <si>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</si>
  <si>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</si>
  <si>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</si>
  <si>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</si>
  <si>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</si>
  <si>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</si>
  <si>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</si>
  <si>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</si>
  <si>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</si>
  <si>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</si>
  <si>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</si>
  <si>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</si>
  <si>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</si>
  <si>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</si>
  <si>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</si>
  <si>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</si>
  <si>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</si>
  <si>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</si>
  <si>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</si>
  <si>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</si>
  <si>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</si>
  <si>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</si>
  <si>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</si>
  <si>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</si>
  <si>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</si>
  <si>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</si>
  <si>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</si>
  <si>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</si>
  <si>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</si>
  <si>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</si>
  <si>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</si>
  <si>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</si>
  <si>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</si>
  <si>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</si>
  <si>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</si>
  <si>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</si>
  <si>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</si>
  <si>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</si>
  <si>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</si>
  <si>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</si>
  <si>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</si>
  <si>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</si>
  <si>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</si>
  <si>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</si>
  <si>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</si>
  <si>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</si>
  <si>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</si>
  <si>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</si>
  <si>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</si>
  <si>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</si>
  <si>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</si>
  <si>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</si>
  <si>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</si>
  <si>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</si>
  <si>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</si>
  <si>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</si>
  <si>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</si>
  <si>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</si>
  <si>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</si>
  <si>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</si>
  <si>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</si>
  <si>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</si>
  <si>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</si>
  <si>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</si>
  <si>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</si>
  <si>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</si>
  <si>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</si>
  <si>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</si>
  <si>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</si>
  <si>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</si>
  <si>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</si>
  <si>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</si>
  <si>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</si>
  <si>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</si>
  <si>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</si>
  <si>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</si>
  <si>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</si>
  <si>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</si>
  <si>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</si>
  <si>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</si>
  <si>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</si>
  <si>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</si>
  <si>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</si>
  <si>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</si>
  <si>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</si>
  <si>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</si>
  <si>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</si>
  <si>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</si>
  <si>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</si>
  <si>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</si>
  <si>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</si>
  <si>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</si>
  <si>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</si>
  <si>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</si>
  <si>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</si>
  <si>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</si>
  <si>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</si>
  <si>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</si>
  <si>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</si>
  <si>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</si>
  <si>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</si>
  <si>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</si>
  <si>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</si>
  <si>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</si>
  <si>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</si>
  <si>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</si>
  <si>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</si>
  <si>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</si>
  <si>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</si>
  <si>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</si>
  <si>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</si>
  <si>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</si>
  <si>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</si>
  <si>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</si>
  <si>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</si>
  <si>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</si>
  <si>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</si>
  <si>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</si>
  <si>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</si>
  <si>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</si>
  <si>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</si>
  <si>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</si>
  <si>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</si>
  <si>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</si>
  <si>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</si>
  <si>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</si>
  <si>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</si>
  <si>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</si>
  <si>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</si>
  <si>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</si>
  <si>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</si>
  <si>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</si>
  <si>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</si>
  <si>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</si>
  <si>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</si>
  <si>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</si>
  <si>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</si>
  <si>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</si>
  <si>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</si>
  <si>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</si>
  <si>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</si>
  <si>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</si>
  <si>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</si>
  <si>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</si>
  <si>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</si>
  <si>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</si>
  <si>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</si>
  <si>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</si>
  <si>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</si>
  <si>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</si>
  <si>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</si>
  <si>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</si>
  <si>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</si>
  <si>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</si>
  <si>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</si>
  <si>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</si>
  <si>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</si>
  <si>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</si>
  <si>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</si>
  <si>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</si>
  <si>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</si>
  <si>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</si>
  <si>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</si>
  <si>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</si>
  <si>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</si>
  <si>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</si>
  <si>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</si>
  <si>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</si>
  <si>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</si>
  <si>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</si>
  <si>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</si>
  <si>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</si>
  <si>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</si>
  <si>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</si>
  <si>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</si>
  <si>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</si>
  <si>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</si>
  <si>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</si>
  <si>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</si>
  <si>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</si>
  <si>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</si>
  <si>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</si>
  <si>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</si>
  <si>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</si>
  <si>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</si>
  <si>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</si>
  <si>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</si>
  <si>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</si>
  <si>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</si>
  <si>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</si>
  <si>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</si>
  <si>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</si>
  <si>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</si>
  <si>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</si>
  <si>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</si>
  <si>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</si>
  <si>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</si>
  <si>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</si>
  <si>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</si>
  <si>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</si>
  <si>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</si>
  <si>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</si>
  <si>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</si>
  <si>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</si>
  <si>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</si>
  <si>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</si>
  <si>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</si>
  <si>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</si>
  <si>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</si>
  <si>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</si>
  <si>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</si>
  <si>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</si>
  <si>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</si>
  <si>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</si>
  <si>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</si>
  <si>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</si>
  <si>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</si>
  <si>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</si>
  <si>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</si>
  <si>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</si>
  <si>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</si>
  <si>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</si>
  <si>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</si>
  <si>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</si>
  <si>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</si>
  <si>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</si>
  <si>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</si>
  <si>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</si>
  <si>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</si>
  <si>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</si>
  <si>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</si>
  <si>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</si>
  <si>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</si>
  <si>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</si>
  <si>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</si>
  <si>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</si>
  <si>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</si>
  <si>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</si>
  <si>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</si>
  <si>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</si>
  <si>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</si>
  <si>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</si>
  <si>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</si>
  <si>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</si>
  <si>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</si>
  <si>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</si>
  <si>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</si>
  <si>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</si>
  <si>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</si>
  <si>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</si>
  <si>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</si>
  <si>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</si>
  <si>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</si>
  <si>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</si>
  <si>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</si>
  <si>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</si>
  <si>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</si>
  <si>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</si>
  <si>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</si>
  <si>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</si>
  <si>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</si>
  <si>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</si>
  <si>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</si>
  <si>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</si>
  <si>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</si>
  <si>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</si>
  <si>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</si>
  <si>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</si>
  <si>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</si>
  <si>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</si>
  <si>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</si>
  <si>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</si>
  <si>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</si>
  <si>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</si>
  <si>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</si>
  <si>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</si>
  <si>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</si>
  <si>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</si>
  <si>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</si>
  <si>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</si>
  <si>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</si>
  <si>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</si>
  <si>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</si>
  <si>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</si>
  <si>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</si>
  <si>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</si>
  <si>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</si>
  <si>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</si>
  <si>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</si>
  <si>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</si>
  <si>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</si>
  <si>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</si>
  <si>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</si>
  <si>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</si>
  <si>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</si>
  <si>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</si>
  <si>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</si>
  <si>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</si>
  <si>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</si>
  <si>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</si>
  <si>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</si>
  <si>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</si>
  <si>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</si>
  <si>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</si>
  <si>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</si>
  <si>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</si>
  <si>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</si>
  <si>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</si>
  <si>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</si>
  <si>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</si>
  <si>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</si>
  <si>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</si>
  <si>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</si>
  <si>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</si>
  <si>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</si>
  <si>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</si>
  <si>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</si>
  <si>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</si>
  <si>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</si>
  <si>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</si>
  <si>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</si>
  <si>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</si>
  <si>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</si>
  <si>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</si>
  <si>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</si>
  <si>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</si>
  <si>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</si>
  <si>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</si>
  <si>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</si>
  <si>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</si>
  <si>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</si>
  <si>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</si>
  <si>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</si>
  <si>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</si>
  <si>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</si>
  <si>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</si>
  <si>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</si>
  <si>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</si>
  <si>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</si>
  <si>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</si>
  <si>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</si>
  <si>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</si>
  <si>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</si>
  <si>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</si>
  <si>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</si>
  <si>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</si>
  <si>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</si>
  <si>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</si>
  <si>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</si>
  <si>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</si>
  <si>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</si>
  <si>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</si>
  <si>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</si>
  <si>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</si>
  <si>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</si>
  <si>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</si>
  <si>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</si>
  <si>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</si>
  <si>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</si>
  <si>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</si>
  <si>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</si>
  <si>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</si>
  <si>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</si>
  <si>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</si>
  <si>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</si>
  <si>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</si>
  <si>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</si>
  <si>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</si>
  <si>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</si>
  <si>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</si>
  <si>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</si>
  <si>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</si>
  <si>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</si>
  <si>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</si>
  <si>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</si>
  <si>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</si>
  <si>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</si>
  <si>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</si>
  <si>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</si>
  <si>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</si>
  <si>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</si>
  <si>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</si>
  <si>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</si>
  <si>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</si>
  <si>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</si>
  <si>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</si>
  <si>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</si>
  <si>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</si>
  <si>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</si>
  <si>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</si>
  <si>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</si>
  <si>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</si>
  <si>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</si>
  <si>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</si>
  <si>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</si>
  <si>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</si>
  <si>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</si>
  <si>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</si>
  <si>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</si>
  <si>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</si>
  <si>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</si>
  <si>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</si>
  <si>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</si>
  <si>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</si>
  <si>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</si>
  <si>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</si>
  <si>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</si>
  <si>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</si>
  <si>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</si>
  <si>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</si>
  <si>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</si>
  <si>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</si>
  <si>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</si>
  <si>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</si>
  <si>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</si>
  <si>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</si>
  <si>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</si>
  <si>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</si>
  <si>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</si>
  <si>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</si>
  <si>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</si>
  <si>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</si>
  <si>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</si>
  <si>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</si>
  <si>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</si>
  <si>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</si>
  <si>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</si>
  <si>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</si>
  <si>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</si>
  <si>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</si>
  <si>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</si>
  <si>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</si>
  <si>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</si>
  <si>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</si>
  <si>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</si>
  <si>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</si>
  <si>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</si>
  <si>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</si>
  <si>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</si>
  <si>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</si>
  <si>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</si>
  <si>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</si>
  <si>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</si>
  <si>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</si>
  <si>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</si>
  <si>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</si>
  <si>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</si>
  <si>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</si>
  <si>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</si>
  <si>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</si>
  <si>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</si>
  <si>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</si>
  <si>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</si>
  <si>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</si>
  <si>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</si>
  <si>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</si>
  <si>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</si>
  <si>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</si>
  <si>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</si>
  <si>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</si>
  <si>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</si>
  <si>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</si>
  <si>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</si>
  <si>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</si>
  <si>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</si>
  <si>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</si>
  <si>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</si>
  <si>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</si>
  <si>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</si>
  <si>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</si>
  <si>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</si>
  <si>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</si>
  <si>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</si>
  <si>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</si>
  <si>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</si>
  <si>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</si>
  <si>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</si>
  <si>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</si>
  <si>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</si>
  <si>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</si>
  <si>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</si>
  <si>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</si>
  <si>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</si>
  <si>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</si>
  <si>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</si>
  <si>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</si>
  <si>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</si>
  <si>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</si>
  <si>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</si>
  <si>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</si>
  <si>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</si>
  <si>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</si>
  <si>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</si>
  <si>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</si>
  <si>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</si>
  <si>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</si>
  <si>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</si>
  <si>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</si>
  <si>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</si>
  <si>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</si>
  <si>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</si>
  <si>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</si>
  <si>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</si>
  <si>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</si>
  <si>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</si>
  <si>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</si>
  <si>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</si>
  <si>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</si>
  <si>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</si>
  <si>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</si>
  <si>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</si>
  <si>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</si>
  <si>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</si>
  <si>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</si>
  <si>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</si>
  <si>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</si>
  <si>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</si>
  <si>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</si>
  <si>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</si>
  <si>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</si>
  <si>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</si>
  <si>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</si>
  <si>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</si>
  <si>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</si>
  <si>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</si>
  <si>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</si>
  <si>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</si>
  <si>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</si>
  <si>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</si>
  <si>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</si>
  <si>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</si>
  <si>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</si>
  <si>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</si>
  <si>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</si>
  <si>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</si>
  <si>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</si>
  <si>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</si>
  <si>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</si>
  <si>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</si>
  <si>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</si>
  <si>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</si>
  <si>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</si>
  <si>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</si>
  <si>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</si>
  <si>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</si>
  <si>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</si>
  <si>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</si>
  <si>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</si>
  <si>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</si>
  <si>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</si>
  <si>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</si>
  <si>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</si>
  <si>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</si>
  <si>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</si>
  <si>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</si>
  <si>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</si>
  <si>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</si>
  <si>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</si>
  <si>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</si>
  <si>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</si>
  <si>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</si>
  <si>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</si>
  <si>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</si>
  <si>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</si>
  <si>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</si>
  <si>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</si>
  <si>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</si>
  <si>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</si>
  <si>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</si>
  <si>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</si>
  <si>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</si>
  <si>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</si>
  <si>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</si>
  <si>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</si>
  <si>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</si>
  <si>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</si>
  <si>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</si>
  <si>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</si>
  <si>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</si>
  <si>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</si>
  <si>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</si>
  <si>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</si>
  <si>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</si>
  <si>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</si>
  <si>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</si>
  <si>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</si>
  <si>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</si>
  <si>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</si>
  <si>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</si>
  <si>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</si>
  <si>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</si>
  <si>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</si>
  <si>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</si>
  <si>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</si>
  <si>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</si>
  <si>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</si>
  <si>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</si>
  <si>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</si>
  <si>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</si>
  <si>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</si>
  <si>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</si>
  <si>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</si>
  <si>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</si>
  <si>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</si>
  <si>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</si>
  <si>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</si>
  <si>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</si>
  <si>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</si>
  <si>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</si>
  <si>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</si>
  <si>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</si>
  <si>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</si>
  <si>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</si>
  <si>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</si>
  <si>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</si>
  <si>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</si>
  <si>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</si>
  <si>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</si>
  <si>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</si>
  <si>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</si>
  <si>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</si>
  <si>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</si>
  <si>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</si>
  <si>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</si>
  <si>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</si>
  <si>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</si>
  <si>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</si>
  <si>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</si>
  <si>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</si>
  <si>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</si>
  <si>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</si>
  <si>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</si>
  <si>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</si>
  <si>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</si>
  <si>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</si>
  <si>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</si>
  <si>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</si>
  <si>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</si>
  <si>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</si>
  <si>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</si>
  <si>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</si>
  <si>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</si>
  <si>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</si>
  <si>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</si>
  <si>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</si>
  <si>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</si>
  <si>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</si>
  <si>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</si>
  <si>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</si>
  <si>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</si>
  <si>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</si>
  <si>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</si>
  <si>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</si>
  <si>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</si>
  <si>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</si>
  <si>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</si>
  <si>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</si>
  <si>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</si>
  <si>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</si>
  <si>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</si>
  <si>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</si>
  <si>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</si>
  <si>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</si>
  <si>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</si>
  <si>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</si>
  <si>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</si>
  <si>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</si>
  <si>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</si>
  <si>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</si>
  <si>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</si>
  <si>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</si>
  <si>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</si>
  <si>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</si>
  <si>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</si>
  <si>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</si>
  <si>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</si>
  <si>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</si>
  <si>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</si>
  <si>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</si>
  <si>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</si>
  <si>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</si>
  <si>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</si>
  <si>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</si>
  <si>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</si>
  <si>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</si>
  <si>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</si>
  <si>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</si>
  <si>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</si>
  <si>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</si>
  <si>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</si>
  <si>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</si>
  <si>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</si>
  <si>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</si>
  <si>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</si>
  <si>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</si>
  <si>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</si>
  <si>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</si>
  <si>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</si>
  <si>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</si>
  <si>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</si>
  <si>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</si>
  <si>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</si>
  <si>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</si>
  <si>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</si>
  <si>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</si>
  <si>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</si>
  <si>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</si>
  <si>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</si>
  <si>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</si>
  <si>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</si>
  <si>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</si>
  <si>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</si>
  <si>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</si>
  <si>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</si>
  <si>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</si>
  <si>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</si>
  <si>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</si>
  <si>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</si>
  <si>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</si>
  <si>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</si>
  <si>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</si>
  <si>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</si>
  <si>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</si>
  <si>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</si>
  <si>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</si>
  <si>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</si>
  <si>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</si>
  <si>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</si>
  <si>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</si>
  <si>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</si>
  <si>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</si>
  <si>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</si>
  <si>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</si>
  <si>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</si>
  <si>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</si>
  <si>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</si>
  <si>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</si>
  <si>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</si>
  <si>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</si>
  <si>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</si>
  <si>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</si>
  <si>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</si>
  <si>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</si>
  <si>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</si>
  <si>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</si>
  <si>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</si>
  <si>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</si>
  <si>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</si>
  <si>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</si>
  <si>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</si>
  <si>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</si>
  <si>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</si>
  <si>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</si>
  <si>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</si>
  <si>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</si>
  <si>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</si>
  <si>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</si>
  <si>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</si>
  <si>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</si>
  <si>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</si>
  <si>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</si>
  <si>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</si>
  <si>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</si>
  <si>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</si>
  <si>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</si>
  <si>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</si>
  <si>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</si>
  <si>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</si>
  <si>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</si>
  <si>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</si>
  <si>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</si>
  <si>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</si>
  <si>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</si>
  <si>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</si>
  <si>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</si>
  <si>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</si>
  <si>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</si>
  <si>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</si>
  <si>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</si>
  <si>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</si>
  <si>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</si>
  <si>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</si>
  <si>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</si>
  <si>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</si>
  <si>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</si>
  <si>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</si>
  <si>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</si>
  <si>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</si>
  <si>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</si>
  <si>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</si>
  <si>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</si>
  <si>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</si>
  <si>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</si>
  <si>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</si>
  <si>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</si>
  <si>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</si>
  <si>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</si>
  <si>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</si>
  <si>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</si>
  <si>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</si>
  <si>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</si>
  <si>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</si>
  <si>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</si>
  <si>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</si>
  <si>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</si>
  <si>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</si>
  <si>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</si>
  <si>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</si>
  <si>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</si>
  <si>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</si>
  <si>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</si>
  <si>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</si>
  <si>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</si>
  <si>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</si>
  <si>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</si>
  <si>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</si>
  <si>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</si>
  <si>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</si>
  <si>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</si>
  <si>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</si>
  <si>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</si>
  <si>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</si>
  <si>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</si>
  <si>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</si>
  <si>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</si>
  <si>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</si>
  <si>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</si>
  <si>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</si>
  <si>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</si>
  <si>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</si>
  <si>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</si>
  <si>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</si>
  <si>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</si>
  <si>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</si>
  <si>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</si>
  <si>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</si>
  <si>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</si>
  <si>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</si>
  <si>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</si>
  <si>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</si>
  <si>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</si>
  <si>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</si>
  <si>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</si>
  <si>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</si>
  <si>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</si>
  <si>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</si>
  <si>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</si>
  <si>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</si>
  <si>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</si>
  <si>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</si>
  <si>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</si>
  <si>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</si>
  <si>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</si>
  <si>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</si>
  <si>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</si>
  <si>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</si>
  <si>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</si>
  <si>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</si>
  <si>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</si>
  <si>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</si>
  <si>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</si>
  <si>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</si>
  <si>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</si>
  <si>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</si>
  <si>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</si>
  <si>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</si>
  <si>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</si>
  <si>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</si>
  <si>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</si>
  <si>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</si>
  <si>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</si>
  <si>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</si>
  <si>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</si>
  <si>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</si>
  <si>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</si>
  <si>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</si>
  <si>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</si>
  <si>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</si>
  <si>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</si>
  <si>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</si>
  <si>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</si>
  <si>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</si>
  <si>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</si>
  <si>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</si>
  <si>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</si>
  <si>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</si>
  <si>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</si>
  <si>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</si>
  <si>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</si>
  <si>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</si>
  <si>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</si>
  <si>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</si>
  <si>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</si>
  <si>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</si>
  <si>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</si>
  <si>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</si>
  <si>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</si>
  <si>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</si>
  <si>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</si>
  <si>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</si>
  <si>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</si>
  <si>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</si>
  <si>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</si>
  <si>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</si>
  <si>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</si>
  <si>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</si>
  <si>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</si>
  <si>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</si>
  <si>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</si>
  <si>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</si>
  <si>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</si>
  <si>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</si>
  <si>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</si>
  <si>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</si>
  <si>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</si>
  <si>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</si>
  <si>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</si>
  <si>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</si>
  <si>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</si>
  <si>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</si>
  <si>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</si>
  <si>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</si>
  <si>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</si>
  <si>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</si>
  <si>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</si>
  <si>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</si>
  <si>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</si>
  <si>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</si>
  <si>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</si>
  <si>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</si>
  <si>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</si>
  <si>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</si>
  <si>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</si>
  <si>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</si>
  <si>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</si>
  <si>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</si>
  <si>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</si>
  <si>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</si>
  <si>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</si>
  <si>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</si>
  <si>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</si>
  <si>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</si>
  <si>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</si>
  <si>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</si>
  <si>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</si>
  <si>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</si>
  <si>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</si>
  <si>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</si>
  <si>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</si>
  <si>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</si>
  <si>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</si>
  <si>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</si>
  <si>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</si>
  <si>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</si>
  <si>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</si>
  <si>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</si>
  <si>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</si>
  <si>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</si>
  <si>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</si>
  <si>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</si>
  <si>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</si>
  <si>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</si>
  <si>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</si>
  <si>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</si>
  <si>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</si>
  <si>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</si>
  <si>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</si>
  <si>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</si>
  <si>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</si>
  <si>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</si>
  <si>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</si>
  <si>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</si>
  <si>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</si>
  <si>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</si>
  <si>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</si>
  <si>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</si>
  <si>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</si>
  <si>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</si>
  <si>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</si>
  <si>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</si>
  <si>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</si>
  <si>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</si>
  <si>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</si>
  <si>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</si>
  <si>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</si>
  <si>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</si>
  <si>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</si>
  <si>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</si>
  <si>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</si>
  <si>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</si>
  <si>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</si>
  <si>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</si>
  <si>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</si>
  <si>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</si>
  <si>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</si>
  <si>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</si>
  <si>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</si>
  <si>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</si>
  <si>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</si>
  <si>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</si>
  <si>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</si>
  <si>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</si>
  <si>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</si>
  <si>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</si>
  <si>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</si>
  <si>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</si>
  <si>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</si>
  <si>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</si>
  <si>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</si>
  <si>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</si>
  <si>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</si>
  <si>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</si>
  <si>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</si>
  <si>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</si>
  <si>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</si>
  <si>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</si>
  <si>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</si>
  <si>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</si>
  <si>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</si>
  <si>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</si>
  <si>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</si>
  <si>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</si>
  <si>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</si>
  <si>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</si>
  <si>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</si>
  <si>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</si>
  <si>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</si>
  <si>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</si>
  <si>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</si>
  <si>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</si>
  <si>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</si>
  <si>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</si>
  <si>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</si>
  <si>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</si>
  <si>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</si>
  <si>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</si>
  <si>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</si>
  <si>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</si>
  <si>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</si>
  <si>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</si>
  <si>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</si>
  <si>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</si>
  <si>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</si>
  <si>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</si>
  <si>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</si>
  <si>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</si>
  <si>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</si>
  <si>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</si>
  <si>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</si>
  <si>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</si>
  <si>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</si>
  <si>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</si>
  <si>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</si>
  <si>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</si>
  <si>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</si>
  <si>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</si>
  <si>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</si>
  <si>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</si>
  <si>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</si>
  <si>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</si>
  <si>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</si>
  <si>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</si>
  <si>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</si>
  <si>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</si>
  <si>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</si>
  <si>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</si>
  <si>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</si>
  <si>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</si>
  <si>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</si>
  <si>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</si>
  <si>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</si>
  <si>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</si>
  <si>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</si>
  <si>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</si>
  <si>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</si>
  <si>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</si>
  <si>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</si>
  <si>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</si>
  <si>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</si>
  <si>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</si>
  <si>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</si>
  <si>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</si>
  <si>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</si>
  <si>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</si>
  <si>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</si>
  <si>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</si>
  <si>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</si>
  <si>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</si>
  <si>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</si>
  <si>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</si>
  <si>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</si>
  <si>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</si>
  <si>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</si>
  <si>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</si>
  <si>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</si>
  <si>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</si>
  <si>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</si>
  <si>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</si>
  <si>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</si>
  <si>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</si>
  <si>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</si>
  <si>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</si>
  <si>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</si>
  <si>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</si>
  <si>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</si>
  <si>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</si>
  <si>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</si>
  <si>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</si>
  <si>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</si>
  <si>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</si>
  <si>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</si>
  <si>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</si>
  <si>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</si>
  <si>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</si>
  <si>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</si>
  <si>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</si>
  <si>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</si>
  <si>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</si>
  <si>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</si>
  <si>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</si>
  <si>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</si>
  <si>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</si>
  <si>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</si>
  <si>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</si>
  <si>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</si>
  <si>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</si>
  <si>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</si>
  <si>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</si>
  <si>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</si>
  <si>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</si>
  <si>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</si>
  <si>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</si>
  <si>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</si>
  <si>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</si>
  <si>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</si>
  <si>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</si>
  <si>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</si>
  <si>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</si>
  <si>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</si>
  <si>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</si>
  <si>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</si>
  <si>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</si>
  <si>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</si>
  <si>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</si>
  <si>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</si>
  <si>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</si>
  <si>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</si>
  <si>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</si>
  <si>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</si>
  <si>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</si>
  <si>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</si>
  <si>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</si>
  <si>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</si>
  <si>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</si>
  <si>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</si>
  <si>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</si>
  <si>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</si>
  <si>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</si>
  <si>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</si>
  <si>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</si>
  <si>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</si>
  <si>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</si>
  <si>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</si>
  <si>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</si>
  <si>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</si>
  <si>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</si>
  <si>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</si>
  <si>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</si>
  <si>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</si>
  <si>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</si>
  <si>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</si>
  <si>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</si>
  <si>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</si>
  <si>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</si>
  <si>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</si>
  <si>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</si>
  <si>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</si>
  <si>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</si>
  <si>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</si>
  <si>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</si>
  <si>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</si>
  <si>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</si>
  <si>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</si>
  <si>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</si>
  <si>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</si>
  <si>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</si>
  <si>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</si>
  <si>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</si>
  <si>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</si>
  <si>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</si>
  <si>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</si>
  <si>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</si>
  <si>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</si>
  <si>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</si>
  <si>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</si>
  <si>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</si>
  <si>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</si>
  <si>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</si>
  <si>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</si>
  <si>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</si>
  <si>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</si>
  <si>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</si>
  <si>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</si>
  <si>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</si>
  <si>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</si>
  <si>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</si>
  <si>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</si>
  <si>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</si>
  <si>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</si>
  <si>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</si>
  <si>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</si>
  <si>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</si>
  <si>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</si>
  <si>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</si>
  <si>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</si>
  <si>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</si>
  <si>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</si>
  <si>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</si>
  <si>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</si>
  <si>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</si>
  <si>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</si>
  <si>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</si>
  <si>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</si>
  <si>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</si>
  <si>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</si>
  <si>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</si>
  <si>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</si>
  <si>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</si>
  <si>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</si>
  <si>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</si>
  <si>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</si>
  <si>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</si>
  <si>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</si>
  <si>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</si>
  <si>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</si>
  <si>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</si>
  <si>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</si>
  <si>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</si>
  <si>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</si>
  <si>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</si>
  <si>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</si>
  <si>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</si>
  <si>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</si>
  <si>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</si>
  <si>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</si>
  <si>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</si>
  <si>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</si>
  <si>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</si>
  <si>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</si>
  <si>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</si>
  <si>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</si>
  <si>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</si>
  <si>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</si>
  <si>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</si>
  <si>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</si>
  <si>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</si>
  <si>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</si>
  <si>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</si>
  <si>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</si>
  <si>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</si>
  <si>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</si>
  <si>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</si>
  <si>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</si>
  <si>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</si>
  <si>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</si>
  <si>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</si>
  <si>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</si>
  <si>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</si>
  <si>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</si>
  <si>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</si>
  <si>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</si>
  <si>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</si>
  <si>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</si>
  <si>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</si>
  <si>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</si>
  <si>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</si>
  <si>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</si>
  <si>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</si>
  <si>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</si>
  <si>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</si>
  <si>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</si>
  <si>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</si>
  <si>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</si>
  <si>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</si>
  <si>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</si>
  <si>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</si>
  <si>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</si>
  <si>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</si>
  <si>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</si>
  <si>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</si>
  <si>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</si>
  <si>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</si>
  <si>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</si>
  <si>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</si>
  <si>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</si>
  <si>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</si>
  <si>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</si>
  <si>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</si>
  <si>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</si>
  <si>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</si>
  <si>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</si>
  <si>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</si>
  <si>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</si>
  <si>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</si>
  <si>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</si>
  <si>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</si>
  <si>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</si>
  <si>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</si>
  <si>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</si>
  <si>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</si>
  <si>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</si>
  <si>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</si>
  <si>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</si>
  <si>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</si>
  <si>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</si>
  <si>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</si>
  <si>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</si>
  <si>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</si>
  <si>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</si>
  <si>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</si>
  <si>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</si>
  <si>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</si>
  <si>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</si>
  <si>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</si>
  <si>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</si>
  <si>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</si>
  <si>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</si>
  <si>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</si>
  <si>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</si>
  <si>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</si>
  <si>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</si>
  <si>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</si>
  <si>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</si>
  <si>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</si>
  <si>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</si>
  <si>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</si>
  <si>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</si>
  <si>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</si>
  <si>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</si>
  <si>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</si>
  <si>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</si>
  <si>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</si>
  <si>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</si>
  <si>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</si>
  <si>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</si>
  <si>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</si>
  <si>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</si>
  <si>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</si>
  <si>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</si>
  <si>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</si>
  <si>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</si>
  <si>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</si>
  <si>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</si>
  <si>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</si>
  <si>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</si>
  <si>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</si>
  <si>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</si>
  <si>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</si>
  <si>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</si>
  <si>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</si>
  <si>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</si>
  <si>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</si>
  <si>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</si>
  <si>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</si>
  <si>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</si>
  <si>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</si>
  <si>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</si>
  <si>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</si>
  <si>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</si>
  <si>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</si>
  <si>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</si>
  <si>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</si>
  <si>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</si>
  <si>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</si>
  <si>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</si>
  <si>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</si>
  <si>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</si>
  <si>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</si>
  <si>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</si>
  <si>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</si>
  <si>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</si>
  <si>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</si>
  <si>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</si>
  <si>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</si>
  <si>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</si>
  <si>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</si>
  <si>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</si>
  <si>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</si>
  <si>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</si>
  <si>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</si>
  <si>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</si>
  <si>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</si>
  <si>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</si>
  <si>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</si>
  <si>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</si>
  <si>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</si>
  <si>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</si>
  <si>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</si>
  <si>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</si>
  <si>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</si>
  <si>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</si>
  <si>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</si>
  <si>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</si>
  <si>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</si>
  <si>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</si>
  <si>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</si>
  <si>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</si>
  <si>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</si>
  <si>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</si>
  <si>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</si>
  <si>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</si>
  <si>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</si>
  <si>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</si>
  <si>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</si>
  <si>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</si>
  <si>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</si>
  <si>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</si>
  <si>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</si>
  <si>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</si>
  <si>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</si>
  <si>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</si>
  <si>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</si>
  <si>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</si>
  <si>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</si>
  <si>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</si>
  <si>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</si>
  <si>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</si>
  <si>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</si>
  <si>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</si>
  <si>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</si>
  <si>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</si>
  <si>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</si>
  <si>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</si>
  <si>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</si>
  <si>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</si>
  <si>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</si>
  <si>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</si>
  <si>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</si>
  <si>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</si>
  <si>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</si>
  <si>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</si>
  <si>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</si>
  <si>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</si>
  <si>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</si>
  <si>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</si>
  <si>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</si>
  <si>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</si>
  <si>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</si>
  <si>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</si>
  <si>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</si>
  <si>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</si>
  <si>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</si>
  <si>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</si>
  <si>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</si>
  <si>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</si>
  <si>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</si>
  <si>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</si>
  <si>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</si>
  <si>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</si>
  <si>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</si>
  <si>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</si>
  <si>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</si>
  <si>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</si>
  <si>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</si>
  <si>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</si>
  <si>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</si>
  <si>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</si>
  <si>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</si>
  <si>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</si>
  <si>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</si>
  <si>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</si>
  <si>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</si>
  <si>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</si>
  <si>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</si>
  <si>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</si>
  <si>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</si>
  <si>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</si>
  <si>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</si>
  <si>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</si>
  <si>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</si>
  <si>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</si>
  <si>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</si>
  <si>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</si>
  <si>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</si>
  <si>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</si>
  <si>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</si>
  <si>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</si>
  <si>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</si>
  <si>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</si>
  <si>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</si>
  <si>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</si>
  <si>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</si>
  <si>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</si>
  <si>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</si>
  <si>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</si>
  <si>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</si>
  <si>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</si>
  <si>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</si>
  <si>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</si>
  <si>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</si>
  <si>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</si>
  <si>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</si>
  <si>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</si>
  <si>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</si>
  <si>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</si>
  <si>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</si>
  <si>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</si>
  <si>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</si>
  <si>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</si>
  <si>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</si>
  <si>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</si>
  <si>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</si>
  <si>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</si>
  <si>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</si>
  <si>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</si>
  <si>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</si>
  <si>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</si>
  <si>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</si>
  <si>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</si>
  <si>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</si>
  <si>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</si>
  <si>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</si>
  <si>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</si>
  <si>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</si>
  <si>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</si>
  <si>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</si>
  <si>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</si>
  <si>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</si>
  <si>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</si>
  <si>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</si>
  <si>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</si>
  <si>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</si>
  <si>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</si>
  <si>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</si>
  <si>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</si>
  <si>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</si>
  <si>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</si>
  <si>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</si>
  <si>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</si>
  <si>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</si>
  <si>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</si>
  <si>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</si>
  <si>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</si>
  <si>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</si>
  <si>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</si>
  <si>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</si>
  <si>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</si>
  <si>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</si>
  <si>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</si>
  <si>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</si>
  <si>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</si>
  <si>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</si>
  <si>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</si>
  <si>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</si>
  <si>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</si>
  <si>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</si>
  <si>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</si>
  <si>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</si>
  <si>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</si>
  <si>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</si>
  <si>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</si>
  <si>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</si>
  <si>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</si>
  <si>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</si>
  <si>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</si>
  <si>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</si>
  <si>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</si>
  <si>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</si>
  <si>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</si>
  <si>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</si>
  <si>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</si>
  <si>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</si>
  <si>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</si>
  <si>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</si>
  <si>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</si>
  <si>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</si>
  <si>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</si>
  <si>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</si>
  <si>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</si>
  <si>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</si>
  <si>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</si>
  <si>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</si>
  <si>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</si>
  <si>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</si>
  <si>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</si>
  <si>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</si>
  <si>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</si>
  <si>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</si>
  <si>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</si>
  <si>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</si>
  <si>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</si>
  <si>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</si>
  <si>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</si>
  <si>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</si>
  <si>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</si>
  <si>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</si>
  <si>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</si>
  <si>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</si>
  <si>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</si>
  <si>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</si>
  <si>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</si>
  <si>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</si>
  <si>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</si>
  <si>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</si>
  <si>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</si>
  <si>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</si>
  <si>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</si>
  <si>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</si>
  <si>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</si>
  <si>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</si>
  <si>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</si>
  <si>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</si>
  <si>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</si>
  <si>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</si>
  <si>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</si>
  <si>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</si>
  <si>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</si>
  <si>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</si>
  <si>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</si>
  <si>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</si>
  <si>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</si>
  <si>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</si>
  <si>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</si>
  <si>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</si>
  <si>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</si>
  <si>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</si>
  <si>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</si>
  <si>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</si>
  <si>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</si>
  <si>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</si>
  <si>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</si>
  <si>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</si>
  <si>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</si>
  <si>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</si>
  <si>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</si>
  <si>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</si>
  <si>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</si>
  <si>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</si>
  <si>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</si>
  <si>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</si>
  <si>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</si>
  <si>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</si>
  <si>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</si>
  <si>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</si>
  <si>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</si>
  <si>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</si>
  <si>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</si>
  <si>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</si>
  <si>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</si>
  <si>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</si>
  <si>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</si>
  <si>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</si>
  <si>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</si>
  <si>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</si>
  <si>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</si>
  <si>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</si>
  <si>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</si>
  <si>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</si>
  <si>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</si>
  <si>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</si>
  <si>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</si>
  <si>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</si>
  <si>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</si>
  <si>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</si>
  <si>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</si>
  <si>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</si>
  <si>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</si>
  <si>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</si>
  <si>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</si>
  <si>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</si>
  <si>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</si>
  <si>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</si>
  <si>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</si>
  <si>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</si>
  <si>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</si>
  <si>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</si>
  <si>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</si>
  <si>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</si>
  <si>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</si>
  <si>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</si>
  <si>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</si>
  <si>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</si>
  <si>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</si>
  <si>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</si>
  <si>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</si>
  <si>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</si>
  <si>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</si>
  <si>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</si>
  <si>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</si>
  <si>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</si>
  <si>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</si>
  <si>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</si>
  <si>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</si>
  <si>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</si>
  <si>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</si>
  <si>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</si>
  <si>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</si>
  <si>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</si>
  <si>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</si>
  <si>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</si>
  <si>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</si>
  <si>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</si>
  <si>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</si>
  <si>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</si>
  <si>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</si>
  <si>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</si>
  <si>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</si>
  <si>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</si>
  <si>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</si>
  <si>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</si>
  <si>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</si>
  <si>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</si>
  <si>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</si>
  <si>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</si>
  <si>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</si>
  <si>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</si>
  <si>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</si>
  <si>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</si>
  <si>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</si>
  <si>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</si>
  <si>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</si>
  <si>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</si>
  <si>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</si>
  <si>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</si>
  <si>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</si>
  <si>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</si>
  <si>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</si>
  <si>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</si>
  <si>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</si>
  <si>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</si>
  <si>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</si>
  <si>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</si>
  <si>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</si>
  <si>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</si>
  <si>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</si>
  <si>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</si>
  <si>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</si>
  <si>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</si>
  <si>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</si>
  <si>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</si>
  <si>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</si>
  <si>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</si>
  <si>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</si>
  <si>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</si>
  <si>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</si>
  <si>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</si>
  <si>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</si>
  <si>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</si>
  <si>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</si>
  <si>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</si>
  <si>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</si>
  <si>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</si>
  <si>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</si>
  <si>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</si>
  <si>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</si>
  <si>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</si>
  <si>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</si>
  <si>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</si>
  <si>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</si>
  <si>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</si>
  <si>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</si>
  <si>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</si>
  <si>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</si>
  <si>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</si>
  <si>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</si>
  <si>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</si>
  <si>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</si>
  <si>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</si>
  <si>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</si>
  <si>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</si>
  <si>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</si>
  <si>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</si>
  <si>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</si>
  <si>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</si>
  <si>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</si>
  <si>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</si>
  <si>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</si>
  <si>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</si>
  <si>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</si>
  <si>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</si>
  <si>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</si>
  <si>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</si>
  <si>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</si>
  <si>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</si>
  <si>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</si>
  <si>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</si>
  <si>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</si>
  <si>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</si>
  <si>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</si>
  <si>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</si>
  <si>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</si>
  <si>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</si>
  <si>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</si>
  <si>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</si>
  <si>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</si>
  <si>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</si>
  <si>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</si>
  <si>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</si>
  <si>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</si>
  <si>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</si>
  <si>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</si>
  <si>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</si>
  <si>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</si>
  <si>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</si>
  <si>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</si>
  <si>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</si>
  <si>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</si>
  <si>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</si>
  <si>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</si>
  <si>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</si>
  <si>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</si>
  <si>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</si>
  <si>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</si>
  <si>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</si>
  <si>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</si>
  <si>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</si>
  <si>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</si>
  <si>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</si>
  <si>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</si>
  <si>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</si>
  <si>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</si>
  <si>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</si>
  <si>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</si>
  <si>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</si>
  <si>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</si>
  <si>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</si>
  <si>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</si>
  <si>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</si>
  <si>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</si>
  <si>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</si>
  <si>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</si>
  <si>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</si>
  <si>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</si>
  <si>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</si>
  <si>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</si>
  <si>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</si>
  <si>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</si>
  <si>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</si>
  <si>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</si>
  <si>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</si>
  <si>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</si>
  <si>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</si>
  <si>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</si>
  <si>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</si>
  <si>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</si>
  <si>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</si>
  <si>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</si>
  <si>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</si>
  <si>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</si>
  <si>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</si>
  <si>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</si>
  <si>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</si>
  <si>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</si>
  <si>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</si>
  <si>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</si>
  <si>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</si>
  <si>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</si>
  <si>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</si>
  <si>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</si>
  <si>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</si>
  <si>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</si>
  <si>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</si>
  <si>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</si>
  <si>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</si>
  <si>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</si>
  <si>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</si>
  <si>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</si>
  <si>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</si>
  <si>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</si>
  <si>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</si>
  <si>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</si>
  <si>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</si>
  <si>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</si>
  <si>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</si>
  <si>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</si>
  <si>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</si>
  <si>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</si>
  <si>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</si>
  <si>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</si>
  <si>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</si>
  <si>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</si>
  <si>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</si>
  <si>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</si>
  <si>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</si>
  <si>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</si>
  <si>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</si>
  <si>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</si>
  <si>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</si>
  <si>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</si>
  <si>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</si>
  <si>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</si>
  <si>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</si>
  <si>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</si>
  <si>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</si>
  <si>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</si>
  <si>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</si>
  <si>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</si>
  <si>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</si>
  <si>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</si>
  <si>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</si>
  <si>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</si>
  <si>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</si>
  <si>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</si>
  <si>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</si>
  <si>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</si>
  <si>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</si>
  <si>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</si>
  <si>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</si>
  <si>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</si>
  <si>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</si>
  <si>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</si>
  <si>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</si>
  <si>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</si>
  <si>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</si>
  <si>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</si>
  <si>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</si>
  <si>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</si>
  <si>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</si>
  <si>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</si>
  <si>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</si>
  <si>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</si>
  <si>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</si>
  <si>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</si>
  <si>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</si>
  <si>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</si>
  <si>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</si>
  <si>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</si>
  <si>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</si>
  <si>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</si>
  <si>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</si>
  <si>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</si>
  <si>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</si>
  <si>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</si>
  <si>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</si>
  <si>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</si>
  <si>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</si>
  <si>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</si>
  <si>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</si>
  <si>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</si>
  <si>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</si>
  <si>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</si>
  <si>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</si>
  <si>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</si>
  <si>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</si>
  <si>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</si>
  <si>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</si>
  <si>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</si>
  <si>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</si>
  <si>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</si>
  <si>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</si>
  <si>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</si>
  <si>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</si>
  <si>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</si>
  <si>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</si>
  <si>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</si>
  <si>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</si>
  <si>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</si>
  <si>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</si>
  <si>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</si>
  <si>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</si>
  <si>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</si>
  <si>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</si>
  <si>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</si>
  <si>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</si>
  <si>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</si>
  <si>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</si>
  <si>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</si>
  <si>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</si>
  <si>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</si>
  <si>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</si>
  <si>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</si>
  <si>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</si>
  <si>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</si>
  <si>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</si>
  <si>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</si>
  <si>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</si>
  <si>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</si>
  <si>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</si>
  <si>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</si>
  <si>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</si>
  <si>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</si>
  <si>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</si>
  <si>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</si>
  <si>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</si>
  <si>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</si>
  <si>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</si>
  <si>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</si>
  <si>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</si>
  <si>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</si>
  <si>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</si>
  <si>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</si>
  <si>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</si>
  <si>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</si>
  <si>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</si>
  <si>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</si>
  <si>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</si>
  <si>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</si>
  <si>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</si>
  <si>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</si>
  <si>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</si>
  <si>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</si>
  <si>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</si>
  <si>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</si>
  <si>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</si>
  <si>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</si>
  <si>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</si>
  <si>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</si>
  <si>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</si>
  <si>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</si>
  <si>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</si>
  <si>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</si>
  <si>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</si>
  <si>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</si>
  <si>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</si>
  <si>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</si>
  <si>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</si>
  <si>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</si>
  <si>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</si>
  <si>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</si>
  <si>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</si>
  <si>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</si>
  <si>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</si>
  <si>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</si>
  <si>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</si>
  <si>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</si>
  <si>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</si>
  <si>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</si>
  <si>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</si>
  <si>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</si>
  <si>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</si>
  <si>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</si>
  <si>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</si>
  <si>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</si>
  <si>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</si>
  <si>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</si>
  <si>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</si>
  <si>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</si>
  <si>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</si>
  <si>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</si>
  <si>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</si>
  <si>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</si>
  <si>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</si>
  <si>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</si>
  <si>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</si>
  <si>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</si>
  <si>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</si>
  <si>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</si>
  <si>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</si>
  <si>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</si>
  <si>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</si>
  <si>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</si>
  <si>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</si>
  <si>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</si>
  <si>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</si>
  <si>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</si>
  <si>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</si>
  <si>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</si>
  <si>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</si>
  <si>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</si>
  <si>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</si>
  <si>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</si>
  <si>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</si>
  <si>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</si>
  <si>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</si>
  <si>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</si>
  <si>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</si>
  <si>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</si>
  <si>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</si>
  <si>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</si>
  <si>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</si>
  <si>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</si>
  <si>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</si>
  <si>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</si>
  <si>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</si>
  <si>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</si>
  <si>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</si>
  <si>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</si>
  <si>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</si>
  <si>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</si>
  <si>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</si>
  <si>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</si>
  <si>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</si>
  <si>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</si>
  <si>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</si>
  <si>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</si>
  <si>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</si>
  <si>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</si>
  <si>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</si>
  <si>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</si>
  <si>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</si>
  <si>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</si>
  <si>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</si>
  <si>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</si>
  <si>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</si>
  <si>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</si>
  <si>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</si>
  <si>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</si>
  <si>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</si>
  <si>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</si>
  <si>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</si>
  <si>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</si>
  <si>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</si>
  <si>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</si>
  <si>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</si>
  <si>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</si>
  <si>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</si>
  <si>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</si>
  <si>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</si>
  <si>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</si>
  <si>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</si>
  <si>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</si>
  <si>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</si>
  <si>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</si>
  <si>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</si>
  <si>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</si>
  <si>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</si>
  <si>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</si>
  <si>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</si>
  <si>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</si>
  <si>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</si>
  <si>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</si>
  <si>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</si>
  <si>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</si>
  <si>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</si>
  <si>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</si>
  <si>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</si>
  <si>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</si>
  <si>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</si>
  <si>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</si>
  <si>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</si>
  <si>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</si>
  <si>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</si>
  <si>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</si>
  <si>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</si>
  <si>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</si>
  <si>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</si>
  <si>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</si>
  <si>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</si>
  <si>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</si>
  <si>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</si>
  <si>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</si>
  <si>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</si>
  <si>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</si>
  <si>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</si>
  <si>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</si>
  <si>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</si>
  <si>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</si>
  <si>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</si>
  <si>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</si>
  <si>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</si>
  <si>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</si>
  <si>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</si>
  <si>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</si>
  <si>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</si>
  <si>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</si>
  <si>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</si>
  <si>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</si>
  <si>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</si>
  <si>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</si>
  <si>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</si>
  <si>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</si>
  <si>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</si>
  <si>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</si>
  <si>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</si>
  <si>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</si>
  <si>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</si>
  <si>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</si>
  <si>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</si>
  <si>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</si>
  <si>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</si>
  <si>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</si>
  <si>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</si>
  <si>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</si>
  <si>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</si>
  <si>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</si>
  <si>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</si>
  <si>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</si>
  <si>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</si>
  <si>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</si>
  <si>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</si>
  <si>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</si>
  <si>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</si>
  <si>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</si>
  <si>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</si>
  <si>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</si>
  <si>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</si>
  <si>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</si>
  <si>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</si>
  <si>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</si>
  <si>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</si>
  <si>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</si>
  <si>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</si>
  <si>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</si>
  <si>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</si>
  <si>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</si>
  <si>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</si>
  <si>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</si>
  <si>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</si>
  <si>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</si>
  <si>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</si>
  <si>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</si>
  <si>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</si>
  <si>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</si>
  <si>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</si>
  <si>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</si>
  <si>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</si>
  <si>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</si>
  <si>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</si>
  <si>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</si>
  <si>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</si>
  <si>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</si>
  <si>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</si>
  <si>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</si>
  <si>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</si>
  <si>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</si>
  <si>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</si>
  <si>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</si>
  <si>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</si>
  <si>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</si>
  <si>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</si>
  <si>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</si>
  <si>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</si>
  <si>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</si>
  <si>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</si>
  <si>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</si>
  <si>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</si>
  <si>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</si>
  <si>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</si>
  <si>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</si>
  <si>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</si>
  <si>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</si>
  <si>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</si>
  <si>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</si>
  <si>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</si>
  <si>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</si>
  <si>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</si>
  <si>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</si>
  <si>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</si>
  <si>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</si>
  <si>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</si>
  <si>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</si>
  <si>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</si>
  <si>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</si>
  <si>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</si>
  <si>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</si>
  <si>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</si>
  <si>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</si>
  <si>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</si>
  <si>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</si>
  <si>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</si>
  <si>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</si>
  <si>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</si>
  <si>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</si>
  <si>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</si>
  <si>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</si>
  <si>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</si>
  <si>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</si>
  <si>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</si>
  <si>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</si>
  <si>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</si>
  <si>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</si>
  <si>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</si>
  <si>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</si>
  <si>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</si>
  <si>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</si>
  <si>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</si>
  <si>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</si>
  <si>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</si>
  <si>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</si>
  <si>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</si>
  <si>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</si>
  <si>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</si>
  <si>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</si>
  <si>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</si>
  <si>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</si>
  <si>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</si>
  <si>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</si>
  <si>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</si>
  <si>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</si>
  <si>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</si>
  <si>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</si>
  <si>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</si>
  <si>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</si>
  <si>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</si>
  <si>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</si>
  <si>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</si>
  <si>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</si>
  <si>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</si>
  <si>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</si>
  <si>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</si>
  <si>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</si>
  <si>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</si>
  <si>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</si>
  <si>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</si>
  <si>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</si>
  <si>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</si>
  <si>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</si>
  <si>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</si>
  <si>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</si>
  <si>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</si>
  <si>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</si>
  <si>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</si>
  <si>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</si>
  <si>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</si>
  <si>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</si>
  <si>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</si>
  <si>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</si>
  <si>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</si>
  <si>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</si>
  <si>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</si>
  <si>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</si>
  <si>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</si>
  <si>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</si>
  <si>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</si>
  <si>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</si>
  <si>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</si>
  <si>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</si>
  <si>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</si>
  <si>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</si>
  <si>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</si>
  <si>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</si>
  <si>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</si>
  <si>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</si>
  <si>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</si>
  <si>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</si>
  <si>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</si>
  <si>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</si>
  <si>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</si>
  <si>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</si>
  <si>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</si>
  <si>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</si>
  <si>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</si>
  <si>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</si>
  <si>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</si>
  <si>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</si>
  <si>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</si>
  <si>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</si>
  <si>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</si>
  <si>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</si>
  <si>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</si>
  <si>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</si>
  <si>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</si>
  <si>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</si>
  <si>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</si>
  <si>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</si>
  <si>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</si>
  <si>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</si>
  <si>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</si>
  <si>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</si>
  <si>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</si>
  <si>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</si>
  <si>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</si>
  <si>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</si>
  <si>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</si>
  <si>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</si>
  <si>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</si>
  <si>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</si>
  <si>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</si>
  <si>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</si>
  <si>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</si>
  <si>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</si>
  <si>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</si>
  <si>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</si>
  <si>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</si>
  <si>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</si>
  <si>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</si>
  <si>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</si>
  <si>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</si>
  <si>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</si>
  <si>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</si>
  <si>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</si>
  <si>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</si>
  <si>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</si>
  <si>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</si>
  <si>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</si>
  <si>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</si>
  <si>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</si>
  <si>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</si>
  <si>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</si>
  <si>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</si>
  <si>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</si>
  <si>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</si>
  <si>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</si>
  <si>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</si>
  <si>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</si>
  <si>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</si>
  <si>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</si>
  <si>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</si>
  <si>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</si>
  <si>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</si>
  <si>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</si>
  <si>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</si>
  <si>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</si>
  <si>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</si>
  <si>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</si>
  <si>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</si>
  <si>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</si>
  <si>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</si>
  <si>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</si>
  <si>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</si>
  <si>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</si>
  <si>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</si>
  <si>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</si>
  <si>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</si>
  <si>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</si>
  <si>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</si>
  <si>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</si>
  <si>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</si>
  <si>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</si>
  <si>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</si>
  <si>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</si>
  <si>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</si>
  <si>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</si>
  <si>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</si>
  <si>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</si>
  <si>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</si>
  <si>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</si>
  <si>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</si>
  <si>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</si>
  <si>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</si>
  <si>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</si>
  <si>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</si>
  <si>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</si>
  <si>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</si>
  <si>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</si>
  <si>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</si>
  <si>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</si>
  <si>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</si>
  <si>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</si>
  <si>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</si>
  <si>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</si>
  <si>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</si>
  <si>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</si>
  <si>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</si>
  <si>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</si>
  <si>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</si>
  <si>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</si>
  <si>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</si>
  <si>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</si>
  <si>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</si>
  <si>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</si>
  <si>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</si>
  <si>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</si>
  <si>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</si>
  <si>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</si>
  <si>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</si>
  <si>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</si>
  <si>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</si>
  <si>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</si>
  <si>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</si>
  <si>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</si>
  <si>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</si>
  <si>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</si>
  <si>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</si>
  <si>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</si>
  <si>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</si>
  <si>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</si>
  <si>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</si>
  <si>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</si>
  <si>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</si>
  <si>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</si>
  <si>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</si>
  <si>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</si>
  <si>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</si>
  <si>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</si>
  <si>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</si>
  <si>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</si>
  <si>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</si>
  <si>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</si>
  <si>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</si>
  <si>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</si>
  <si>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</si>
  <si>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</si>
  <si>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</si>
  <si>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</si>
  <si>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</si>
  <si>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</si>
  <si>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</si>
  <si>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</si>
  <si>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</si>
  <si>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</si>
  <si>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</si>
  <si>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</si>
  <si>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</si>
  <si>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</si>
  <si>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</si>
  <si>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</si>
  <si>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</si>
  <si>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</si>
  <si>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</si>
  <si>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</si>
  <si>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</si>
  <si>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</si>
  <si>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</si>
  <si>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</si>
  <si>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</si>
  <si>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</si>
  <si>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</si>
  <si>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</si>
  <si>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</si>
  <si>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</si>
  <si>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</si>
  <si>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</si>
  <si>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</si>
  <si>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</si>
  <si>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</si>
  <si>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</si>
  <si>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</si>
  <si>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</si>
  <si>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</si>
  <si>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</si>
  <si>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</si>
  <si>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</si>
  <si>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</si>
  <si>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</si>
  <si>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</si>
  <si>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</si>
  <si>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</si>
  <si>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</si>
  <si>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</si>
  <si>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</si>
  <si>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</si>
  <si>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</si>
  <si>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</si>
  <si>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</si>
  <si>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</si>
  <si>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</si>
  <si>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</si>
  <si>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</si>
  <si>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</si>
  <si>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</si>
  <si>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</si>
  <si>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</si>
  <si>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</si>
  <si>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</si>
  <si>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</si>
  <si>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</si>
  <si>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</si>
  <si>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</si>
  <si>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</si>
  <si>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</si>
  <si>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</si>
  <si>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</si>
  <si>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</si>
  <si>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</si>
  <si>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</si>
  <si>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</si>
  <si>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</si>
  <si>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</si>
  <si>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</si>
  <si>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</si>
  <si>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</si>
  <si>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</si>
  <si>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</si>
  <si>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</si>
  <si>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</si>
  <si>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</si>
  <si>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</si>
  <si>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</si>
  <si>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</si>
  <si>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</si>
  <si>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</si>
  <si>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</si>
  <si>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</si>
  <si>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</si>
  <si>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</si>
  <si>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</si>
  <si>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</si>
  <si>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</si>
  <si>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</si>
  <si>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</si>
  <si>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</si>
  <si>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</si>
  <si>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</si>
  <si>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</si>
  <si>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</si>
  <si>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</si>
  <si>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</si>
  <si>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</si>
  <si>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</si>
  <si>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</si>
  <si>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</si>
  <si>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</si>
  <si>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</si>
  <si>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</si>
  <si>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</si>
  <si>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</si>
  <si>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</si>
  <si>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</si>
  <si>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</si>
  <si>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</si>
  <si>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</si>
  <si>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</si>
  <si>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</si>
  <si>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</si>
  <si>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</si>
  <si>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</si>
  <si>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</si>
  <si>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</si>
  <si>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</si>
  <si>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</si>
  <si>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</si>
  <si>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</si>
  <si>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</si>
  <si>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</si>
  <si>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</si>
  <si>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</si>
  <si>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</si>
  <si>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</si>
  <si>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</si>
  <si>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</si>
  <si>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</si>
  <si>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</si>
  <si>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</si>
  <si>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</si>
  <si>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</si>
  <si>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</si>
  <si>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</si>
  <si>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</si>
  <si>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</si>
  <si>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</si>
  <si>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</si>
  <si>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</si>
  <si>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</si>
  <si>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</si>
  <si>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</si>
  <si>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</si>
  <si>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</si>
  <si>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</si>
  <si>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</si>
  <si>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</si>
  <si>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</si>
  <si>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</si>
  <si>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</si>
  <si>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</si>
  <si>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</si>
  <si>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</si>
  <si>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</si>
  <si>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</si>
  <si>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</si>
  <si>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</si>
  <si>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</si>
  <si>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</si>
  <si>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</si>
  <si>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</si>
  <si>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</si>
  <si>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</si>
  <si>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</si>
  <si>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</si>
  <si>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</si>
  <si>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</si>
  <si>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</si>
  <si>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</si>
  <si>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</si>
  <si>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</si>
  <si>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</si>
  <si>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</si>
  <si>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</si>
  <si>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</si>
  <si>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</si>
  <si>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</si>
  <si>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</si>
  <si>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</si>
  <si>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</si>
  <si>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</si>
  <si>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</si>
  <si>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</si>
  <si>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</si>
  <si>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</si>
  <si>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</si>
  <si>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</si>
  <si>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</si>
  <si>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</si>
  <si>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</si>
  <si>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</si>
  <si>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</si>
  <si>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</si>
  <si>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</si>
  <si>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</si>
  <si>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</si>
  <si>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</si>
  <si>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</si>
  <si>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</si>
  <si>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</si>
  <si>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</si>
  <si>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</si>
  <si>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</si>
  <si>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</si>
  <si>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</si>
  <si>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</si>
  <si>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</si>
  <si>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</si>
  <si>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</si>
  <si>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</si>
  <si>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</si>
  <si>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</si>
  <si>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</si>
  <si>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</si>
  <si>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</si>
  <si>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</si>
  <si>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</si>
  <si>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</si>
  <si>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</si>
  <si>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</si>
  <si>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</si>
  <si>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</si>
  <si>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</si>
  <si>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</si>
  <si>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</si>
  <si>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</si>
  <si>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</si>
  <si>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</si>
  <si>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</si>
  <si>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</si>
  <si>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</si>
  <si>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</si>
  <si>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</si>
  <si>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</si>
  <si>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</si>
  <si>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</si>
  <si>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</si>
  <si>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</si>
  <si>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</si>
  <si>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</si>
  <si>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</si>
  <si>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</si>
  <si>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</si>
  <si>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</si>
  <si>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</si>
  <si>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</si>
  <si>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</si>
  <si>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</si>
  <si>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</si>
  <si>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</si>
  <si>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</si>
  <si>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</si>
  <si>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</si>
  <si>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</si>
  <si>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</si>
  <si>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</si>
  <si>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</si>
  <si>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</si>
  <si>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</si>
  <si>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</si>
  <si>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</si>
  <si>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</si>
  <si>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</si>
  <si>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</si>
  <si>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</si>
  <si>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</si>
  <si>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</si>
  <si>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</si>
  <si>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</si>
  <si>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</si>
  <si>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</si>
  <si>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</si>
  <si>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</si>
  <si>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</si>
  <si>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</si>
  <si>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</si>
  <si>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</si>
  <si>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</si>
  <si>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</si>
  <si>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</si>
  <si>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</si>
  <si>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</si>
  <si>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</si>
  <si>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</si>
  <si>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</si>
  <si>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</si>
  <si>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</si>
  <si>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</si>
  <si>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</si>
  <si>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</si>
  <si>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</si>
  <si>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</si>
  <si>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</si>
  <si>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</si>
  <si>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</si>
  <si>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</si>
  <si>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</si>
  <si>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</si>
  <si>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</si>
  <si>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</si>
  <si>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</si>
  <si>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</si>
  <si>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</si>
  <si>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</si>
  <si>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</si>
  <si>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</si>
  <si>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</si>
  <si>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</si>
  <si>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</si>
  <si>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</si>
  <si>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</si>
  <si>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</si>
  <si>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</si>
  <si>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</si>
  <si>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</si>
  <si>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</si>
  <si>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</si>
  <si>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</si>
  <si>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</si>
  <si>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</si>
  <si>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</si>
  <si>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</si>
  <si>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</si>
  <si>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</si>
  <si>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</si>
  <si>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</si>
  <si>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</si>
  <si>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</si>
  <si>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</si>
  <si>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</si>
  <si>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</si>
  <si>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</si>
  <si>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</si>
  <si>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</si>
  <si>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</si>
  <si>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</si>
  <si>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</si>
  <si>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</si>
  <si>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</si>
  <si>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</si>
  <si>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</si>
  <si>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</si>
  <si>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</si>
  <si>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</si>
  <si>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</si>
  <si>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</si>
  <si>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</si>
  <si>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</si>
  <si>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</si>
  <si>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</si>
  <si>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</si>
  <si>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</si>
  <si>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</si>
  <si>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</si>
  <si>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</si>
  <si>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</si>
  <si>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</si>
  <si>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</si>
  <si>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</si>
  <si>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</si>
  <si>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</si>
  <si>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</si>
  <si>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</si>
  <si>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</si>
  <si>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</si>
  <si>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</si>
  <si>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</si>
  <si>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</si>
  <si>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</si>
  <si>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</si>
  <si>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</si>
  <si>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</si>
  <si>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</si>
  <si>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</si>
  <si>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</si>
  <si>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</si>
  <si>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</si>
  <si>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</si>
  <si>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</si>
  <si>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</si>
  <si>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</si>
  <si>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</si>
  <si>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</si>
  <si>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</si>
  <si>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</si>
  <si>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</si>
  <si>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</si>
  <si>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</si>
  <si>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</si>
  <si>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</si>
  <si>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</si>
  <si>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</si>
  <si>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</si>
  <si>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</si>
  <si>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</si>
  <si>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</si>
  <si>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</si>
  <si>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</si>
  <si>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</si>
  <si>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</si>
  <si>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</si>
  <si>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</si>
  <si>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</si>
  <si>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</si>
  <si>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</si>
  <si>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</si>
  <si>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</si>
  <si>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</si>
  <si>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</si>
  <si>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</si>
  <si>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</si>
  <si>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</si>
  <si>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</si>
  <si>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</si>
  <si>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</si>
  <si>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</si>
  <si>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</si>
  <si>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</si>
  <si>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</si>
  <si>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</si>
  <si>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</si>
  <si>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</si>
  <si>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</si>
  <si>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</si>
  <si>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</si>
  <si>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</si>
  <si>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</si>
  <si>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</si>
  <si>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</si>
  <si>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</si>
  <si>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</si>
  <si>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</si>
  <si>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</si>
  <si>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</si>
  <si>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</si>
  <si>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</si>
  <si>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</si>
  <si>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</si>
  <si>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</si>
  <si>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</si>
  <si>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</si>
  <si>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</si>
  <si>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</si>
  <si>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</si>
  <si>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</si>
  <si>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</si>
  <si>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</si>
  <si>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</si>
  <si>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</si>
  <si>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</si>
  <si>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</si>
  <si>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</si>
  <si>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</si>
  <si>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</si>
  <si>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</si>
  <si>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</si>
  <si>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</si>
  <si>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</si>
  <si>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</si>
  <si>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</si>
  <si>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</si>
  <si>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</si>
  <si>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</si>
  <si>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</si>
  <si>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</si>
  <si>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</si>
  <si>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</si>
  <si>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</si>
  <si>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</si>
  <si>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</si>
  <si>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</si>
  <si>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</si>
  <si>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</si>
  <si>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</si>
  <si>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</si>
  <si>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</si>
  <si>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</si>
  <si>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</si>
  <si>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</si>
  <si>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</si>
  <si>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</si>
  <si>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</si>
  <si>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</si>
  <si>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</si>
  <si>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</si>
  <si>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</si>
  <si>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</si>
  <si>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</si>
  <si>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</si>
  <si>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</si>
  <si>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</si>
  <si>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</si>
  <si>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</si>
  <si>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</si>
  <si>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</si>
  <si>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</si>
  <si>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</si>
  <si>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</si>
  <si>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</si>
  <si>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</si>
  <si>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</si>
  <si>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</si>
  <si>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</si>
  <si>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</si>
  <si>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</si>
  <si>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</si>
  <si>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</si>
  <si>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</si>
  <si>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</si>
  <si>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</si>
  <si>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</si>
  <si>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</si>
  <si>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</si>
  <si>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</si>
  <si>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</si>
  <si>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</si>
  <si>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</si>
  <si>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</si>
  <si>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</si>
  <si>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</si>
  <si>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</si>
  <si>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</si>
  <si>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</si>
  <si>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</si>
  <si>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</si>
  <si>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</si>
  <si>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</si>
  <si>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</si>
  <si>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</si>
  <si>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</si>
  <si>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</si>
  <si>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</si>
  <si>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</si>
  <si>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</si>
  <si>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</si>
  <si>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</si>
  <si>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</si>
  <si>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</si>
  <si>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</si>
  <si>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</si>
  <si>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</si>
  <si>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</si>
  <si>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</si>
  <si>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</si>
  <si>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</si>
  <si>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</si>
  <si>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</si>
  <si>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</si>
  <si>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</si>
  <si>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</si>
  <si>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</si>
  <si>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</si>
  <si>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</si>
  <si>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</si>
  <si>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</si>
  <si>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</si>
  <si>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</si>
  <si>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</si>
  <si>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</si>
  <si>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</si>
  <si>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</si>
  <si>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</si>
  <si>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</si>
  <si>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</si>
  <si>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</si>
  <si>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</si>
  <si>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</si>
  <si>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</si>
  <si>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</si>
  <si>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</si>
  <si>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</si>
  <si>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</si>
  <si>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</si>
  <si>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</si>
  <si>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</si>
  <si>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</si>
  <si>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</si>
  <si>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</si>
  <si>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</si>
  <si>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</si>
  <si>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</si>
  <si>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</si>
  <si>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</si>
  <si>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</si>
  <si>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</si>
  <si>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</si>
  <si>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</si>
  <si>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</si>
  <si>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</si>
  <si>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</si>
  <si>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</si>
  <si>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</si>
  <si>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</si>
  <si>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</si>
  <si>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</si>
  <si>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</si>
  <si>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</si>
  <si>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</si>
  <si>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</si>
  <si>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</si>
  <si>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</si>
  <si>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</si>
  <si>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</si>
  <si>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</si>
  <si>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</si>
  <si>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</si>
  <si>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</si>
  <si>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</si>
  <si>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</si>
  <si>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</si>
  <si>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</si>
  <si>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</si>
  <si>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</si>
  <si>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</si>
  <si>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</si>
  <si>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</si>
  <si>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</si>
  <si>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</si>
  <si>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</si>
  <si>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</si>
  <si>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</si>
  <si>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</si>
  <si>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</si>
  <si>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</si>
  <si>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</si>
  <si>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</si>
  <si>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</si>
  <si>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</si>
  <si>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</si>
  <si>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</si>
  <si>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</si>
  <si>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</si>
  <si>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</si>
  <si>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</si>
  <si>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</si>
  <si>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</si>
  <si>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</si>
  <si>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</si>
  <si>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</si>
  <si>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</si>
  <si>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</si>
  <si>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</si>
  <si>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</si>
  <si>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</si>
  <si>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</si>
  <si>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</si>
  <si>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</si>
  <si>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</si>
  <si>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</si>
  <si>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</si>
  <si>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</si>
  <si>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</si>
  <si>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</si>
  <si>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</si>
  <si>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</si>
  <si>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</si>
  <si>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</si>
  <si>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</si>
  <si>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</si>
  <si>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</si>
  <si>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</si>
  <si>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</si>
  <si>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</si>
  <si>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</si>
  <si>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</si>
  <si>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</si>
  <si>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</si>
  <si>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</si>
  <si>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</si>
  <si>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</si>
  <si>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</si>
  <si>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</si>
  <si>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</si>
  <si>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</si>
  <si>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</si>
  <si>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</si>
  <si>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</si>
  <si>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</si>
  <si>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</si>
  <si>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</si>
  <si>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</si>
  <si>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</si>
  <si>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</si>
  <si>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</si>
  <si>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</si>
  <si>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</si>
  <si>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</si>
  <si>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</si>
  <si>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</si>
  <si>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</si>
  <si>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</si>
  <si>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</si>
  <si>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</si>
  <si>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</si>
  <si>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</si>
  <si>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</si>
  <si>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</si>
  <si>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</si>
  <si>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</si>
  <si>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</si>
  <si>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</si>
  <si>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</si>
  <si>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</si>
  <si>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</si>
  <si>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</si>
  <si>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</si>
  <si>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</si>
  <si>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</si>
  <si>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</si>
  <si>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</si>
  <si>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</si>
  <si>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</si>
  <si>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</si>
  <si>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</si>
  <si>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</si>
  <si>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</si>
  <si>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</si>
  <si>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</si>
  <si>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</si>
  <si>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</si>
  <si>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</si>
  <si>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</si>
  <si>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</si>
  <si>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</si>
  <si>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</si>
  <si>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</si>
  <si>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</si>
  <si>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</si>
  <si>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</si>
  <si>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</si>
  <si>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</si>
  <si>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</si>
  <si>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</si>
  <si>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</si>
  <si>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</si>
  <si>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</si>
  <si>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</si>
  <si>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</si>
  <si>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</si>
  <si>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</si>
  <si>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</si>
  <si>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</si>
  <si>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</si>
  <si>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</si>
  <si>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</si>
  <si>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</si>
  <si>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</si>
  <si>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</si>
  <si>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</si>
  <si>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</si>
  <si>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</si>
  <si>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</si>
  <si>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</si>
  <si>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</si>
  <si>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</si>
  <si>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</si>
  <si>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</si>
  <si>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</si>
  <si>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</si>
  <si>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</si>
  <si>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</si>
  <si>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</si>
  <si>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</si>
  <si>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</si>
  <si>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</si>
  <si>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</si>
  <si>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</si>
  <si>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</si>
  <si>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</si>
  <si>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</si>
  <si>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</si>
  <si>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</si>
  <si>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</si>
  <si>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</si>
  <si>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</si>
  <si>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</si>
  <si>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</si>
  <si>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</si>
  <si>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</si>
  <si>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</si>
  <si>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</si>
  <si>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</si>
  <si>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</si>
  <si>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</si>
  <si>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</si>
  <si>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</si>
  <si>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</si>
  <si>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</si>
  <si>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</si>
  <si>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</si>
  <si>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</si>
  <si>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</si>
  <si>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</si>
  <si>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</si>
  <si>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</si>
  <si>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</si>
  <si>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</si>
  <si>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</si>
  <si>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</si>
  <si>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</si>
  <si>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</si>
  <si>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</si>
  <si>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</si>
  <si>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</si>
  <si>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</si>
  <si>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</si>
  <si>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</si>
  <si>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</si>
  <si>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</si>
  <si>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</si>
  <si>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</si>
  <si>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</si>
  <si>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</si>
  <si>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</si>
  <si>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</si>
  <si>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</si>
  <si>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</si>
  <si>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</si>
  <si>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</si>
  <si>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</si>
  <si>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</si>
  <si>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</si>
  <si>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</si>
  <si>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</si>
  <si>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</si>
  <si>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</si>
  <si>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</si>
  <si>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</si>
  <si>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</si>
  <si>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</si>
  <si>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</si>
  <si>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</si>
  <si>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</si>
  <si>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</si>
  <si>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</si>
  <si>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</si>
  <si>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</si>
  <si>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</si>
  <si>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</si>
  <si>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</si>
  <si>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</si>
  <si>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</si>
  <si>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</si>
  <si>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</si>
  <si>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</si>
  <si>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</si>
  <si>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</si>
  <si>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</si>
  <si>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</si>
  <si>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</si>
  <si>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</si>
  <si>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</si>
  <si>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</si>
  <si>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</si>
  <si>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</si>
  <si>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</si>
  <si>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</si>
  <si>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</si>
  <si>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</si>
  <si>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</si>
  <si>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</si>
  <si>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</si>
  <si>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</si>
  <si>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</si>
  <si>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</si>
  <si>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</si>
  <si>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</si>
  <si>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</si>
  <si>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</si>
  <si>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</si>
  <si>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</si>
  <si>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</si>
  <si>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</si>
  <si>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</si>
  <si>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</si>
  <si>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</si>
  <si>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</si>
  <si>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</si>
  <si>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</si>
  <si>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</si>
  <si>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</si>
  <si>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</si>
  <si>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</si>
  <si>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</si>
  <si>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</si>
  <si>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</si>
  <si>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</si>
  <si>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</si>
  <si>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</si>
  <si>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</si>
  <si>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</si>
  <si>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</si>
  <si>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</si>
  <si>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</si>
  <si>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</si>
  <si>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</si>
  <si>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</si>
  <si>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</si>
  <si>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</si>
  <si>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</si>
  <si>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</si>
  <si>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</si>
  <si>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</si>
  <si>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</si>
  <si>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</si>
  <si>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</si>
  <si>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</si>
  <si>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</si>
  <si>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</si>
  <si>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</si>
  <si>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</si>
  <si>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</si>
  <si>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</si>
  <si>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</si>
  <si>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</si>
  <si>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</si>
  <si>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</si>
  <si>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</si>
  <si>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</si>
  <si>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</si>
  <si>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</si>
  <si>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</si>
  <si>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</si>
  <si>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</si>
  <si>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</si>
  <si>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</si>
  <si>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</si>
  <si>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</si>
  <si>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</si>
  <si>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</si>
  <si>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</si>
  <si>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</si>
  <si>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</si>
  <si>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</si>
  <si>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</si>
  <si>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</si>
  <si>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</si>
  <si>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</si>
  <si>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</si>
  <si>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</si>
  <si>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</si>
  <si>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</si>
  <si>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</si>
  <si>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</si>
  <si>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</si>
  <si>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</si>
  <si>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</si>
  <si>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</si>
  <si>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</si>
  <si>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</si>
  <si>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</si>
  <si>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</si>
  <si>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</si>
  <si>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</si>
  <si>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</si>
  <si>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</si>
  <si>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</si>
  <si>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</si>
  <si>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</si>
  <si>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</si>
  <si>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</si>
  <si>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</si>
  <si>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</si>
  <si>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</si>
  <si>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</si>
  <si>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</si>
  <si>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</si>
  <si>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</si>
  <si>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</si>
  <si>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</si>
  <si>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</si>
  <si>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</si>
  <si>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</si>
  <si>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</si>
  <si>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</si>
  <si>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</si>
  <si>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</si>
  <si>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</si>
  <si>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</si>
  <si>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</si>
  <si>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</si>
  <si>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</si>
  <si>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</si>
  <si>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</si>
  <si>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</si>
  <si>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</si>
  <si>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</si>
  <si>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</si>
  <si>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</si>
  <si>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</si>
  <si>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</si>
  <si>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</si>
  <si>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</si>
  <si>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</si>
  <si>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</si>
  <si>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</si>
  <si>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</si>
  <si>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</si>
  <si>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</si>
  <si>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</si>
  <si>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</si>
  <si>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</si>
  <si>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</si>
  <si>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</si>
  <si>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</si>
  <si>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</si>
  <si>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</si>
  <si>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</si>
  <si>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</si>
  <si>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</si>
  <si>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</si>
  <si>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</si>
  <si>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</si>
  <si>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</si>
  <si>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</si>
  <si>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</si>
  <si>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</si>
  <si>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</si>
  <si>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</si>
  <si>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</si>
  <si>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</si>
  <si>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</si>
  <si>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</si>
  <si>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</si>
  <si>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</si>
  <si>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</si>
  <si>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</si>
  <si>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</si>
  <si>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</si>
  <si>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</si>
  <si>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</si>
  <si>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</si>
  <si>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</si>
  <si>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</si>
  <si>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</si>
  <si>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</si>
  <si>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</si>
  <si>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</si>
  <si>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</si>
  <si>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</si>
  <si>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</si>
  <si>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</si>
  <si>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</si>
  <si>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</si>
  <si>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</si>
  <si>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</si>
  <si>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</si>
  <si>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</si>
  <si>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</si>
  <si>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</si>
  <si>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</si>
  <si>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</si>
  <si>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</si>
  <si>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</si>
  <si>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</si>
  <si>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</si>
  <si>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</si>
  <si>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</si>
  <si>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</si>
  <si>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</si>
  <si>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</si>
  <si>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</si>
  <si>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</si>
  <si>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</si>
  <si>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</si>
  <si>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</si>
  <si>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</si>
  <si>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</si>
  <si>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</si>
  <si>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</si>
  <si>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</si>
  <si>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</si>
  <si>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</si>
  <si>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</si>
  <si>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</si>
  <si>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</si>
  <si>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</si>
  <si>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</si>
  <si>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</si>
  <si>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</si>
  <si>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</si>
  <si>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</si>
  <si>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</si>
  <si>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</si>
  <si>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</si>
  <si>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</si>
  <si>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</si>
  <si>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</si>
  <si>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</si>
  <si>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</si>
  <si>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</si>
  <si>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</si>
  <si>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</si>
  <si>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</si>
  <si>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</si>
  <si>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</si>
  <si>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</si>
  <si>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</si>
  <si>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</si>
  <si>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</si>
  <si>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</si>
  <si>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</si>
  <si>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</si>
  <si>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</si>
  <si>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</si>
  <si>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</si>
  <si>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</si>
  <si>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</si>
  <si>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</si>
  <si>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</si>
  <si>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</si>
  <si>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</si>
  <si>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</si>
  <si>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</si>
  <si>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</si>
  <si>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</si>
  <si>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</si>
  <si>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</si>
  <si>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</si>
  <si>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</si>
  <si>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</si>
  <si>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</si>
  <si>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</si>
  <si>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</si>
  <si>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</si>
  <si>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</si>
  <si>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</si>
  <si>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</si>
  <si>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</si>
  <si>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</si>
  <si>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</si>
  <si>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</si>
  <si>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</si>
  <si>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</si>
  <si>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</si>
  <si>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</si>
  <si>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</si>
  <si>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</si>
  <si>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</si>
  <si>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</si>
  <si>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</si>
  <si>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</si>
  <si>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</si>
  <si>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</si>
  <si>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</si>
  <si>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</si>
  <si>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</si>
  <si>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</si>
  <si>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</si>
  <si>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</si>
  <si>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</si>
  <si>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</si>
  <si>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</si>
  <si>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</si>
  <si>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</si>
  <si>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</si>
  <si>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</si>
  <si>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</si>
  <si>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</si>
  <si>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</si>
  <si>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</si>
  <si>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</si>
  <si>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</si>
  <si>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</si>
  <si>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</si>
  <si>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</si>
  <si>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</si>
  <si>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</si>
  <si>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</si>
  <si>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</si>
  <si>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</si>
  <si>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</si>
  <si>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</si>
  <si>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</si>
  <si>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</si>
  <si>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</si>
  <si>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</si>
  <si>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</si>
  <si>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</si>
  <si>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</si>
  <si>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</si>
  <si>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</si>
  <si>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</si>
  <si>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</si>
  <si>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</si>
  <si>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</si>
  <si>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</si>
  <si>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</si>
  <si>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</si>
  <si>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</si>
  <si>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</si>
  <si>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</si>
  <si>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</si>
  <si>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</si>
  <si>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</si>
  <si>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</si>
  <si>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</si>
  <si>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</si>
  <si>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</si>
  <si>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</si>
  <si>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</si>
  <si>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</si>
  <si>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</si>
  <si>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</si>
  <si>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</si>
  <si>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</si>
  <si>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</si>
  <si>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</si>
  <si>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</si>
  <si>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</si>
  <si>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</si>
  <si>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</si>
  <si>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</si>
  <si>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</si>
  <si>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</si>
  <si>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</si>
  <si>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</si>
  <si>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</si>
  <si>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</si>
  <si>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</si>
  <si>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</si>
  <si>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</si>
  <si>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</si>
  <si>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</si>
  <si>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</si>
  <si>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</si>
  <si>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</si>
  <si>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</si>
  <si>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</si>
  <si>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</si>
  <si>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</si>
  <si>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</si>
  <si>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</si>
  <si>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</si>
  <si>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</si>
  <si>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</si>
  <si>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</si>
  <si>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</si>
  <si>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</si>
  <si>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</si>
  <si>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</si>
  <si>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</si>
  <si>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</si>
  <si>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</si>
  <si>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</si>
  <si>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</si>
  <si>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</si>
  <si>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</si>
  <si>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</si>
  <si>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</si>
  <si>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</si>
  <si>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</si>
  <si>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</si>
  <si>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</si>
  <si>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</si>
  <si>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</si>
  <si>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</si>
  <si>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</si>
  <si>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</si>
  <si>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</si>
  <si>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</si>
  <si>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</si>
  <si>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</si>
  <si>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</si>
  <si>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</si>
  <si>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</si>
  <si>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</si>
  <si>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</si>
  <si>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</si>
  <si>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</si>
  <si>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</si>
  <si>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</si>
  <si>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</si>
  <si>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</si>
  <si>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</si>
  <si>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</si>
  <si>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</si>
  <si>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</si>
  <si>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</si>
  <si>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</si>
  <si>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</si>
  <si>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</si>
  <si>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</si>
  <si>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</si>
  <si>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</si>
  <si>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</si>
  <si>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</si>
  <si>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</si>
  <si>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</si>
  <si>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</si>
  <si>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</si>
  <si>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</si>
  <si>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</si>
  <si>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</si>
  <si>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</si>
  <si>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</si>
  <si>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</si>
  <si>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</si>
  <si>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</si>
  <si>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</si>
  <si>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</si>
  <si>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</si>
  <si>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</si>
  <si>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</si>
  <si>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</si>
  <si>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</si>
  <si>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</si>
  <si>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</si>
  <si>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</si>
  <si>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</si>
  <si>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</si>
  <si>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</si>
  <si>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</si>
  <si>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</si>
  <si>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</si>
  <si>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</si>
  <si>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</si>
  <si>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</si>
  <si>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</si>
  <si>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</si>
  <si>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</si>
  <si>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</si>
  <si>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</si>
  <si>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</si>
  <si>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</si>
  <si>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</si>
  <si>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</si>
  <si>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</si>
  <si>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</si>
  <si>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</si>
  <si>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</si>
  <si>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</si>
  <si>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</si>
  <si>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</si>
  <si>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</si>
  <si>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</si>
  <si>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</si>
  <si>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</si>
  <si>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</si>
  <si>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</si>
  <si>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</si>
  <si>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</si>
  <si>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</si>
  <si>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</si>
  <si>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</si>
  <si>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</si>
  <si>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</si>
  <si>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</si>
  <si>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</si>
  <si>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</si>
  <si>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</si>
  <si>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</si>
  <si>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</si>
  <si>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</si>
  <si>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</si>
  <si>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</si>
  <si>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</si>
  <si>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</si>
  <si>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</si>
  <si>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</si>
  <si>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</si>
  <si>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</si>
  <si>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</si>
  <si>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</si>
  <si>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</si>
  <si>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</si>
  <si>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</si>
  <si>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</si>
  <si>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</si>
  <si>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</si>
  <si>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</si>
  <si>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</si>
  <si>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</si>
  <si>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</si>
  <si>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</si>
  <si>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</si>
  <si>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</si>
  <si>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</si>
  <si>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</si>
  <si>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</si>
  <si>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</si>
  <si>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</si>
  <si>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</si>
  <si>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</si>
  <si>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</si>
  <si>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</si>
  <si>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</si>
  <si>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</si>
  <si>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</si>
  <si>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</si>
  <si>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</si>
  <si>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</si>
  <si>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</si>
  <si>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</si>
  <si>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</si>
  <si>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</si>
  <si>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</si>
  <si>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</si>
  <si>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</si>
  <si>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</si>
  <si>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</si>
  <si>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</si>
  <si>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</si>
  <si>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</si>
  <si>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</si>
  <si>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</si>
  <si>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</si>
  <si>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</si>
  <si>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</si>
  <si>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</si>
  <si>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</si>
  <si>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</si>
  <si>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</si>
  <si>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</si>
  <si>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</si>
  <si>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</si>
  <si>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</si>
  <si>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</si>
  <si>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</si>
  <si>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</si>
  <si>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</si>
  <si>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</si>
  <si>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</si>
  <si>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</si>
  <si>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</si>
  <si>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</si>
  <si>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</si>
  <si>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</si>
  <si>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</si>
  <si>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</si>
  <si>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</si>
  <si>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</si>
  <si>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</si>
  <si>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</si>
  <si>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</si>
  <si>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</si>
  <si>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</si>
  <si>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</si>
  <si>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</si>
  <si>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</si>
  <si>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</si>
  <si>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</si>
  <si>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</si>
  <si>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</si>
  <si>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</si>
  <si>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</si>
  <si>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</si>
  <si>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</si>
  <si>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</si>
  <si>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</si>
  <si>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</si>
  <si>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</si>
  <si>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</si>
  <si>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</si>
  <si>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</si>
  <si>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</si>
  <si>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</si>
  <si>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</si>
  <si>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</si>
  <si>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</si>
  <si>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</si>
  <si>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</si>
  <si>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</si>
  <si>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</si>
  <si>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</si>
  <si>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</si>
  <si>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</si>
  <si>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</si>
  <si>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</si>
  <si>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</si>
  <si>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</si>
  <si>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</si>
  <si>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</si>
  <si>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</si>
  <si>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</si>
  <si>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</si>
  <si>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</si>
  <si>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</si>
  <si>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</si>
  <si>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</si>
  <si>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</si>
  <si>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</si>
  <si>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</si>
  <si>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</si>
  <si>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</si>
  <si>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</si>
  <si>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</si>
  <si>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</si>
  <si>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</si>
  <si>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</si>
  <si>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</si>
  <si>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</si>
  <si>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</si>
  <si>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</si>
  <si>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</si>
  <si>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</si>
  <si>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</si>
  <si>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</si>
  <si>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</si>
  <si>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</si>
  <si>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</si>
  <si>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</si>
  <si>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</si>
  <si>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</si>
  <si>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</si>
  <si>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</si>
  <si>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</si>
  <si>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</si>
  <si>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</si>
  <si>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</si>
  <si>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</si>
  <si>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</si>
  <si>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</si>
  <si>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</si>
  <si>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</si>
  <si>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</si>
  <si>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</si>
  <si>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</si>
  <si>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</si>
  <si>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</si>
  <si>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</si>
  <si>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</si>
  <si>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</si>
  <si>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</si>
  <si>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</si>
  <si>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</si>
  <si>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</si>
  <si>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</si>
  <si>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</si>
  <si>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</si>
  <si>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</si>
  <si>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</si>
  <si>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</si>
  <si>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</si>
  <si>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</si>
  <si>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</si>
  <si>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</si>
  <si>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</si>
  <si>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</si>
  <si>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</si>
  <si>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</si>
  <si>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</si>
  <si>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</si>
  <si>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</si>
  <si>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</si>
  <si>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</si>
  <si>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</si>
  <si>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</si>
  <si>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</si>
  <si>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</si>
  <si>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</si>
  <si>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</si>
  <si>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</si>
  <si>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</si>
  <si>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</si>
  <si>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</si>
  <si>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</si>
  <si>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</si>
  <si>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</si>
  <si>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</si>
  <si>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</si>
  <si>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</si>
  <si>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</si>
  <si>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</si>
  <si>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</si>
  <si>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</si>
  <si>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</si>
  <si>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</si>
  <si>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</si>
  <si>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</si>
  <si>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</si>
  <si>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</si>
  <si>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</si>
  <si>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</si>
  <si>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</si>
  <si>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</si>
  <si>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</si>
  <si>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</si>
  <si>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</si>
  <si>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</si>
  <si>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</si>
  <si>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</si>
  <si>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</si>
  <si>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</si>
  <si>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</si>
  <si>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</si>
  <si>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</si>
  <si>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</si>
  <si>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</si>
  <si>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</si>
  <si>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</si>
  <si>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</si>
  <si>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</si>
  <si>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</si>
  <si>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</si>
  <si>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</si>
  <si>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</si>
  <si>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</si>
  <si>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</si>
  <si>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</si>
  <si>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</si>
  <si>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</si>
  <si>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</si>
  <si>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</si>
  <si>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</si>
  <si>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</si>
  <si>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</si>
  <si>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</si>
  <si>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</si>
  <si>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</si>
  <si>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</si>
  <si>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</si>
  <si>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</si>
  <si>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</si>
  <si>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</si>
  <si>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</si>
  <si>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</si>
  <si>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</si>
  <si>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</si>
  <si>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</si>
  <si>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</si>
  <si>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</si>
  <si>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</si>
  <si>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</si>
  <si>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</si>
  <si>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</si>
  <si>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</si>
  <si>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</si>
  <si>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</si>
  <si>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</si>
  <si>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</si>
  <si>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</si>
  <si>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</si>
  <si>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</si>
  <si>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</si>
  <si>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</si>
  <si>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</si>
  <si>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</si>
  <si>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</si>
  <si>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</si>
  <si>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</si>
  <si>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</si>
  <si>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</si>
  <si>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</si>
  <si>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</si>
  <si>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</si>
  <si>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</si>
  <si>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</si>
  <si>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</si>
  <si>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</si>
  <si>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</si>
  <si>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</si>
  <si>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</si>
  <si>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</si>
  <si>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</si>
  <si>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</si>
  <si>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</si>
  <si>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</si>
  <si>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</si>
  <si>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</si>
  <si>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</si>
  <si>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</si>
  <si>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</si>
  <si>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</si>
  <si>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</si>
  <si>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</si>
  <si>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</si>
  <si>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</si>
  <si>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</si>
  <si>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</si>
  <si>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</si>
  <si>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</si>
  <si>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</si>
  <si>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</si>
  <si>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</si>
  <si>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</si>
  <si>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</si>
  <si>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</si>
  <si>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</si>
  <si>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</si>
  <si>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</si>
  <si>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</si>
  <si>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</si>
  <si>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</si>
  <si>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</si>
  <si>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</si>
  <si>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</si>
  <si>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</si>
  <si>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</si>
  <si>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</si>
  <si>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</si>
  <si>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</si>
  <si>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</si>
  <si>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</si>
  <si>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</si>
  <si>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</si>
  <si>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</si>
  <si>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</si>
  <si>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</si>
  <si>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</si>
  <si>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</si>
  <si>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</si>
  <si>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</si>
  <si>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</si>
  <si>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</si>
  <si>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</si>
  <si>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</si>
  <si>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</si>
  <si>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</si>
  <si>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</si>
  <si>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</si>
  <si>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</si>
  <si>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</si>
  <si>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</si>
  <si>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</si>
  <si>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</si>
  <si>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</si>
  <si>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</si>
  <si>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</si>
  <si>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</si>
  <si>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</si>
  <si>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</si>
  <si>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</si>
  <si>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</si>
  <si>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</si>
  <si>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</si>
  <si>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</si>
  <si>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</si>
  <si>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</si>
  <si>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</si>
  <si>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</si>
  <si>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</si>
  <si>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</si>
  <si>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</si>
  <si>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</si>
  <si>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</si>
  <si>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</si>
  <si>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</si>
  <si>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</si>
  <si>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</si>
  <si>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</si>
  <si>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</si>
  <si>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</si>
  <si>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</si>
  <si>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</si>
  <si>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</si>
  <si>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</si>
  <si>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</si>
  <si>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</si>
  <si>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</si>
  <si>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</si>
  <si>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</si>
  <si>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</si>
  <si>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</si>
  <si>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</si>
  <si>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</si>
  <si>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</si>
  <si>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</si>
  <si>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</si>
  <si>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</si>
  <si>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</si>
  <si>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</si>
  <si>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</si>
  <si>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</si>
  <si>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</si>
  <si>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</si>
  <si>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</si>
  <si>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</si>
  <si>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</si>
  <si>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</si>
  <si>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</si>
  <si>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</si>
  <si>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</si>
  <si>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</si>
  <si>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</si>
  <si>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</si>
  <si>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</si>
  <si>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</si>
  <si>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</si>
  <si>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</si>
  <si>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</si>
  <si>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</si>
  <si>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</si>
  <si>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</si>
  <si>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</si>
  <si>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</si>
  <si>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</si>
  <si>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</si>
  <si>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</si>
  <si>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</si>
  <si>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</si>
  <si>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</si>
  <si>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</si>
  <si>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</si>
  <si>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</si>
  <si>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</si>
  <si>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</si>
  <si>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</si>
  <si>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</si>
  <si>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</si>
  <si>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</si>
  <si>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</si>
  <si>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</si>
  <si>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</si>
  <si>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</si>
  <si>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</si>
  <si>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</si>
  <si>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</si>
  <si>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</si>
  <si>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</si>
  <si>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</si>
  <si>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</si>
  <si>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</si>
  <si>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</si>
  <si>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</si>
  <si>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</si>
  <si>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</si>
  <si>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</si>
  <si>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</si>
  <si>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</si>
  <si>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</si>
  <si>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</si>
  <si>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</si>
  <si>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</si>
  <si>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</si>
  <si>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</si>
  <si>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</si>
  <si>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</si>
  <si>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</si>
  <si>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</si>
  <si>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</si>
  <si>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</si>
  <si>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</si>
  <si>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</si>
  <si>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</si>
  <si>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</si>
  <si>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</si>
  <si>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</si>
  <si>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</si>
  <si>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</si>
  <si>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</si>
  <si>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</si>
  <si>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</si>
  <si>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</si>
  <si>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</si>
  <si>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</si>
  <si>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</si>
  <si>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</si>
  <si>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</si>
  <si>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</si>
  <si>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</si>
  <si>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</si>
  <si>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</si>
  <si>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</si>
  <si>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</si>
  <si>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</si>
  <si>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</si>
  <si>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</si>
  <si>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</si>
  <si>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</si>
  <si>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</si>
  <si>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</si>
  <si>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</si>
  <si>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</si>
  <si>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</si>
  <si>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</si>
  <si>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</si>
  <si>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</si>
  <si>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</si>
  <si>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</si>
  <si>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</si>
  <si>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</si>
  <si>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</si>
  <si>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</si>
  <si>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</si>
  <si>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</si>
  <si>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</si>
  <si>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</si>
  <si>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</si>
  <si>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</si>
  <si>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</si>
  <si>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</si>
  <si>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</si>
  <si>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</si>
  <si>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</si>
  <si>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</si>
  <si>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</si>
  <si>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</si>
  <si>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</si>
  <si>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</si>
  <si>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</si>
  <si>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</si>
  <si>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</si>
  <si>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</si>
  <si>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</si>
  <si>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</si>
  <si>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</si>
  <si>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</si>
  <si>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</si>
  <si>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</si>
  <si>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</si>
  <si>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</si>
  <si>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</si>
  <si>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</si>
  <si>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</si>
  <si>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</si>
  <si>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</si>
  <si>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</si>
  <si>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</si>
  <si>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</si>
  <si>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</si>
  <si>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</si>
  <si>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</si>
  <si>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</si>
  <si>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</si>
  <si>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</si>
  <si>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</si>
  <si>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</si>
  <si>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</si>
  <si>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</si>
  <si>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</si>
  <si>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</si>
  <si>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</si>
  <si>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</si>
  <si>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</si>
  <si>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</si>
  <si>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</si>
  <si>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</si>
  <si>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</si>
  <si>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</si>
  <si>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</si>
  <si>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</si>
  <si>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</si>
  <si>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</si>
  <si>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</si>
  <si>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</si>
  <si>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</si>
  <si>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</si>
  <si>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</si>
  <si>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</si>
  <si>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</si>
  <si>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</si>
  <si>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</si>
  <si>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</si>
  <si>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</si>
  <si>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</si>
  <si>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</si>
  <si>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</si>
  <si>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</si>
  <si>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</si>
  <si>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</si>
  <si>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</si>
  <si>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</si>
  <si>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</si>
  <si>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</si>
  <si>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</si>
  <si>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</si>
  <si>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</si>
  <si>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</si>
  <si>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</si>
  <si>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</si>
  <si>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</si>
  <si>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</si>
  <si>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</si>
  <si>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</si>
  <si>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</si>
  <si>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</si>
  <si>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</si>
  <si>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</si>
  <si>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</si>
  <si>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</si>
  <si>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</si>
  <si>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</si>
  <si>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</si>
  <si>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</si>
  <si>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</si>
  <si>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</si>
  <si>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</si>
  <si>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</si>
  <si>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</si>
  <si>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</si>
  <si>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</si>
  <si>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</si>
  <si>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</si>
  <si>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</si>
  <si>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</si>
  <si>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</si>
  <si>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</si>
  <si>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</si>
  <si>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</si>
  <si>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</si>
  <si>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</si>
  <si>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</si>
  <si>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</si>
  <si>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</si>
  <si>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</si>
  <si>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</si>
  <si>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</si>
  <si>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</si>
  <si>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</si>
  <si>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</si>
  <si>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</si>
  <si>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</si>
  <si>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</si>
  <si>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</si>
  <si>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</si>
  <si>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</si>
  <si>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</si>
  <si>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</si>
  <si>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</si>
  <si>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</si>
  <si>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</si>
  <si>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</si>
  <si>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</si>
  <si>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</si>
  <si>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</si>
  <si>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</si>
  <si>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</si>
  <si>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</si>
  <si>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</si>
  <si>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</si>
  <si>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</si>
  <si>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</si>
  <si>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</si>
  <si>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</si>
  <si>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</si>
  <si>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</si>
  <si>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</si>
  <si>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</si>
  <si>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</si>
  <si>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</si>
  <si>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</si>
  <si>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</si>
  <si>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</si>
  <si>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</si>
  <si>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</si>
  <si>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</si>
  <si>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</si>
  <si>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</si>
  <si>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</si>
  <si>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</si>
  <si>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</si>
  <si>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</si>
  <si>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</si>
  <si>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</si>
  <si>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</si>
  <si>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</si>
  <si>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</si>
  <si>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</si>
  <si>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</si>
  <si>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</si>
  <si>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</si>
  <si>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</si>
  <si>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</si>
  <si>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</si>
  <si>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</si>
  <si>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</si>
  <si>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</si>
  <si>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</si>
  <si>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</si>
  <si>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</si>
  <si>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</si>
  <si>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</si>
  <si>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</si>
  <si>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</si>
  <si>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</si>
  <si>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</si>
  <si>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</si>
  <si>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</si>
  <si>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</si>
  <si>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</si>
  <si>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</si>
  <si>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</si>
  <si>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</si>
  <si>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</si>
  <si>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</si>
  <si>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</si>
  <si>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</si>
  <si>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</si>
  <si>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</si>
  <si>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</si>
  <si>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</si>
  <si>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</si>
  <si>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</si>
  <si>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</si>
  <si>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</si>
  <si>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</si>
  <si>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</si>
  <si>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</si>
  <si>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</si>
  <si>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</si>
  <si>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</si>
  <si>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</si>
  <si>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</si>
  <si>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</si>
  <si>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</si>
  <si>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</si>
  <si>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</si>
  <si>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</si>
  <si>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</si>
  <si>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</si>
  <si>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</si>
  <si>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</si>
  <si>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</si>
  <si>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</si>
  <si>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</si>
  <si>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</si>
  <si>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</si>
  <si>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</si>
  <si>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</si>
  <si>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</si>
  <si>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</si>
  <si>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</si>
  <si>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</si>
  <si>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</si>
  <si>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</si>
  <si>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</si>
  <si>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</si>
  <si>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</si>
  <si>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</si>
  <si>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</si>
  <si>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</si>
  <si>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</si>
  <si>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</si>
  <si>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</si>
  <si>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</si>
  <si>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</si>
  <si>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</si>
  <si>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</si>
  <si>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</si>
  <si>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</si>
  <si>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</si>
  <si>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</si>
  <si>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</si>
  <si>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</si>
  <si>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</si>
  <si>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</si>
  <si>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</si>
  <si>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</si>
  <si>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</si>
  <si>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</si>
  <si>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</si>
  <si>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</si>
  <si>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</si>
  <si>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</si>
  <si>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</si>
  <si>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</si>
  <si>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</si>
  <si>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</si>
  <si>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</si>
  <si>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</si>
  <si>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</si>
  <si>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</si>
  <si>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</si>
  <si>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</si>
  <si>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</si>
  <si>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</si>
  <si>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</si>
  <si>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</si>
  <si>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</si>
  <si>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</si>
  <si>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</si>
  <si>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</si>
  <si>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</si>
  <si>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</si>
  <si>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</si>
  <si>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</si>
  <si>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</si>
  <si>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</si>
  <si>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</si>
  <si>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</si>
  <si>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</si>
  <si>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</si>
  <si>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</si>
  <si>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</si>
  <si>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</si>
  <si>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</si>
  <si>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</si>
  <si>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</si>
  <si>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</si>
  <si>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</si>
  <si>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</si>
  <si>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</si>
  <si>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</si>
  <si>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</si>
  <si>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</si>
  <si>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</si>
  <si>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</si>
  <si>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</si>
  <si>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</si>
  <si>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</si>
  <si>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</si>
  <si>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</si>
  <si>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</si>
  <si>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</si>
  <si>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</si>
  <si>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</si>
  <si>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</si>
  <si>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</si>
  <si>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</si>
  <si>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</si>
  <si>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</si>
  <si>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</si>
  <si>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</si>
  <si>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</si>
  <si>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</si>
  <si>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</si>
  <si>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</si>
  <si>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</si>
  <si>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</si>
  <si>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</si>
  <si>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</si>
  <si>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</si>
  <si>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</si>
  <si>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</si>
  <si>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</si>
  <si>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</si>
  <si>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</si>
  <si>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</si>
  <si>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</si>
  <si>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</si>
  <si>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</si>
  <si>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</si>
  <si>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</si>
  <si>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</si>
  <si>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</si>
  <si>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</si>
  <si>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</si>
  <si>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</si>
  <si>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</si>
  <si>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</si>
  <si>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</si>
  <si>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</si>
  <si>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</si>
  <si>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</si>
  <si>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</si>
  <si>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</si>
  <si>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</si>
  <si>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</si>
  <si>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</si>
  <si>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</si>
  <si>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</si>
  <si>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</si>
  <si>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</si>
  <si>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</si>
  <si>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</si>
  <si>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</si>
  <si>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</si>
  <si>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</si>
  <si>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</si>
  <si>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</si>
  <si>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</si>
  <si>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</si>
  <si>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</si>
  <si>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</si>
  <si>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</si>
  <si>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</si>
  <si>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</si>
  <si>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</si>
  <si>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</si>
  <si>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</si>
  <si>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</si>
  <si>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</si>
  <si>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</si>
  <si>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</si>
  <si>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</si>
  <si>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</si>
  <si>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</si>
  <si>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</si>
  <si>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</si>
  <si>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</si>
  <si>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</si>
  <si>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</si>
  <si>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</si>
  <si>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</si>
  <si>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</si>
  <si>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</si>
  <si>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</si>
  <si>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</si>
  <si>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</si>
  <si>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</si>
  <si>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</si>
  <si>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</si>
  <si>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</si>
  <si>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</si>
  <si>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</si>
  <si>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</si>
  <si>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</si>
  <si>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</si>
  <si>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</si>
  <si>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</si>
  <si>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</si>
  <si>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</si>
  <si>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</si>
  <si>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</si>
  <si>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</si>
  <si>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</si>
  <si>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</si>
  <si>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</si>
  <si>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</si>
  <si>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</si>
  <si>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</si>
  <si>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</si>
  <si>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</si>
  <si>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</si>
  <si>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</si>
  <si>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</si>
  <si>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</si>
  <si>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</si>
  <si>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</si>
  <si>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</si>
  <si>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</si>
  <si>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</si>
  <si>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</si>
  <si>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</si>
  <si>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</si>
  <si>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</si>
  <si>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</si>
  <si>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</si>
  <si>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</si>
  <si>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</si>
  <si>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</si>
  <si>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</si>
  <si>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</si>
  <si>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</si>
  <si>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</si>
  <si>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</si>
  <si>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</si>
  <si>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</si>
  <si>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</si>
  <si>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</si>
  <si>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</si>
  <si>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</si>
  <si>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</si>
  <si>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</si>
  <si>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</si>
  <si>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</si>
  <si>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</si>
  <si>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</si>
  <si>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</si>
  <si>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</si>
  <si>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</si>
  <si>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</si>
  <si>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</si>
  <si>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</si>
  <si>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</si>
  <si>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</si>
  <si>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</si>
  <si>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</si>
  <si>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</si>
  <si>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</si>
  <si>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</si>
  <si>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</si>
  <si>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</si>
  <si>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</si>
  <si>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</si>
  <si>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</si>
  <si>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</si>
  <si>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</si>
  <si>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</si>
  <si>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</si>
  <si>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</si>
  <si>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</si>
  <si>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</si>
  <si>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</si>
  <si>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</si>
  <si>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</si>
  <si>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</si>
  <si>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</si>
  <si>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</si>
  <si>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</si>
  <si>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</si>
  <si>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</si>
  <si>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</si>
  <si>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</si>
  <si>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</si>
  <si>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</si>
  <si>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</si>
  <si>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</si>
  <si>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</si>
  <si>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</si>
  <si>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</si>
  <si>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</si>
  <si>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</si>
  <si>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</si>
  <si>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</si>
  <si>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</si>
  <si>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</si>
  <si>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</si>
  <si>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</si>
  <si>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</si>
  <si>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</si>
  <si>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</si>
  <si>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</si>
  <si>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</si>
  <si>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</si>
  <si>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</si>
  <si>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</si>
  <si>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</si>
  <si>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</si>
  <si>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</si>
  <si>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</si>
  <si>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</si>
  <si>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</si>
  <si>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</si>
  <si>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</si>
  <si>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</si>
  <si>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</si>
  <si>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</si>
  <si>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</si>
  <si>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</si>
  <si>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</si>
  <si>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</si>
  <si>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</si>
  <si>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</si>
  <si>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</si>
  <si>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</si>
  <si>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</si>
  <si>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</si>
  <si>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</si>
  <si>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</si>
  <si>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</si>
  <si>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</si>
  <si>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</si>
  <si>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</si>
  <si>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</si>
  <si>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</si>
  <si>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</si>
  <si>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</si>
  <si>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</si>
  <si>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</si>
  <si>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</si>
  <si>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</si>
  <si>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</si>
  <si>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</si>
  <si>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</si>
  <si>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</si>
  <si>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</si>
  <si>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</si>
  <si>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</si>
  <si>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</si>
  <si>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</si>
  <si>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</si>
  <si>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</si>
  <si>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</si>
  <si>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</si>
  <si>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</si>
  <si>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</si>
  <si>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</si>
  <si>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</si>
  <si>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</si>
  <si>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</si>
  <si>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</si>
  <si>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</si>
  <si>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</si>
  <si>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</si>
  <si>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</si>
  <si>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</si>
  <si>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</si>
  <si>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</si>
  <si>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</si>
  <si>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</si>
  <si>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</si>
  <si>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</si>
  <si>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</si>
  <si>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</si>
  <si>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</si>
  <si>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</si>
  <si>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</si>
  <si>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</si>
  <si>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</si>
  <si>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</si>
  <si>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</si>
  <si>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</si>
  <si>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</si>
  <si>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</si>
  <si>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</si>
  <si>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</si>
  <si>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</si>
  <si>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</si>
  <si>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</si>
  <si>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</si>
  <si>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</si>
  <si>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</si>
  <si>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</si>
  <si>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</si>
  <si>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</si>
  <si>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</si>
  <si>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</si>
  <si>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</si>
  <si>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</si>
  <si>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</si>
  <si>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</si>
  <si>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</si>
  <si>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</si>
  <si>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</si>
  <si>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</si>
  <si>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</si>
  <si>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</si>
  <si>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</si>
  <si>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</si>
  <si>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</si>
  <si>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</si>
  <si>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</si>
  <si>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</si>
  <si>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</si>
  <si>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</si>
  <si>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</si>
  <si>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</si>
  <si>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</si>
  <si>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</si>
  <si>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</si>
  <si>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</si>
  <si>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</si>
  <si>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</si>
  <si>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</si>
  <si>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</si>
  <si>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</si>
  <si>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</si>
  <si>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</si>
  <si>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</si>
  <si>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</si>
  <si>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</si>
  <si>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</si>
  <si>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</si>
  <si>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</si>
  <si>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</si>
  <si>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</si>
  <si>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</si>
  <si>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</si>
  <si>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</si>
  <si>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</si>
  <si>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</si>
  <si>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</si>
  <si>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</si>
  <si>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</si>
  <si>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</si>
  <si>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</si>
  <si>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</si>
  <si>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</si>
  <si>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</si>
  <si>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</si>
  <si>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</si>
  <si>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</si>
  <si>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</si>
  <si>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</si>
  <si>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</si>
  <si>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</si>
  <si>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</si>
  <si>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</si>
  <si>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</si>
  <si>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</si>
  <si>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</si>
  <si>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</si>
  <si>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</si>
  <si>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</si>
  <si>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</si>
  <si>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</si>
  <si>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</si>
  <si>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</si>
  <si>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</si>
  <si>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</si>
  <si>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</si>
  <si>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</si>
  <si>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</si>
  <si>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</si>
  <si>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</si>
  <si>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</si>
  <si>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</si>
  <si>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</si>
  <si>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</si>
  <si>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</si>
  <si>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</si>
  <si>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</si>
  <si>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</si>
  <si>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</si>
  <si>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</si>
  <si>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</si>
  <si>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</si>
  <si>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</si>
  <si>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</si>
  <si>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</si>
  <si>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</si>
  <si>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</si>
  <si>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</si>
  <si>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</si>
  <si>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</si>
  <si>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</si>
  <si>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</si>
  <si>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</si>
  <si>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</si>
  <si>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</si>
  <si>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</si>
  <si>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</si>
  <si>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</si>
  <si>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</si>
  <si>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</si>
  <si>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</si>
  <si>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</si>
  <si>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</si>
  <si>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</si>
  <si>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</si>
  <si>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</si>
  <si>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</si>
  <si>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</si>
  <si>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</si>
  <si>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</si>
  <si>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</si>
  <si>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</si>
  <si>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</si>
  <si>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</si>
  <si>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</si>
  <si>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</si>
  <si>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</si>
  <si>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</si>
  <si>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</si>
  <si>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</si>
  <si>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</si>
  <si>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</si>
  <si>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</si>
  <si>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</si>
  <si>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</si>
  <si>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</si>
  <si>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</si>
  <si>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</si>
  <si>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</si>
  <si>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</si>
  <si>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</si>
  <si>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</si>
  <si>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</si>
  <si>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</si>
  <si>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</si>
  <si>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</si>
  <si>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</si>
  <si>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</si>
  <si>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</si>
  <si>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</si>
  <si>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</si>
  <si>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</si>
  <si>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</si>
  <si>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</si>
  <si>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</si>
  <si>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</si>
  <si>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</si>
  <si>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</si>
  <si>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</si>
  <si>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</si>
  <si>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</si>
  <si>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</si>
  <si>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</si>
  <si>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</si>
  <si>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</si>
  <si>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</si>
  <si>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</si>
  <si>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</si>
  <si>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</si>
  <si>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</si>
  <si>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</si>
  <si>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</si>
  <si>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</si>
  <si>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</si>
  <si>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</si>
  <si>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</si>
  <si>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</si>
  <si>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</si>
  <si>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</si>
  <si>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</si>
  <si>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</si>
  <si>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</si>
  <si>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</si>
  <si>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</si>
  <si>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</si>
  <si>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</si>
  <si>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</si>
  <si>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</si>
  <si>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</si>
  <si>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</si>
  <si>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</si>
  <si>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</si>
  <si>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</si>
  <si>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</si>
  <si>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</si>
  <si>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</si>
  <si>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</si>
  <si>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</si>
  <si>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</si>
  <si>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</si>
  <si>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</si>
  <si>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</si>
  <si>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</si>
  <si>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</si>
  <si>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</si>
  <si>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</si>
  <si>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</si>
  <si>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</si>
  <si>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</si>
  <si>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</si>
  <si>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</si>
  <si>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</si>
  <si>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</si>
  <si>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</si>
  <si>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</si>
  <si>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</si>
  <si>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</si>
  <si>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</si>
  <si>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</si>
  <si>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</si>
  <si>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</si>
  <si>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</si>
  <si>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</si>
  <si>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</si>
  <si>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</si>
  <si>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</si>
  <si>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</si>
  <si>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</si>
  <si>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</si>
  <si>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</si>
  <si>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</si>
  <si>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</si>
  <si>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</si>
  <si>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</si>
  <si>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</si>
  <si>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</si>
  <si>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</si>
  <si>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</si>
  <si>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</si>
  <si>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</si>
  <si>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</si>
  <si>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</si>
  <si>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</si>
  <si>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</si>
  <si>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</si>
  <si>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</si>
  <si>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</si>
  <si>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</si>
  <si>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</si>
  <si>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</si>
  <si>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</si>
  <si>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</si>
  <si>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</si>
  <si>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</si>
  <si>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</si>
  <si>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</si>
  <si>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</si>
  <si>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</si>
  <si>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</si>
  <si>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</si>
  <si>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</si>
  <si>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</si>
  <si>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</si>
  <si>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</si>
  <si>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</si>
  <si>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</si>
  <si>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</si>
  <si>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</si>
  <si>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</si>
  <si>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</si>
  <si>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</si>
  <si>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</si>
  <si>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</si>
  <si>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</si>
  <si>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</si>
  <si>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</si>
  <si>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</si>
  <si>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</si>
  <si>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</si>
  <si>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</si>
  <si>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</si>
  <si>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</si>
  <si>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</si>
  <si>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</si>
  <si>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</si>
  <si>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</si>
  <si>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</si>
  <si>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</si>
  <si>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</si>
  <si>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</si>
  <si>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</si>
  <si>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</si>
  <si>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</si>
  <si>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</si>
  <si>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</si>
  <si>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</si>
  <si>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</si>
  <si>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</si>
  <si>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</si>
  <si>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</si>
  <si>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</si>
  <si>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</si>
  <si>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</si>
  <si>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</si>
  <si>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</si>
  <si>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</si>
  <si>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</si>
  <si>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</si>
  <si>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</si>
  <si>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</si>
  <si>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</si>
  <si>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</si>
  <si>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</si>
  <si>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</si>
  <si>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</si>
  <si>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</si>
  <si>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</si>
  <si>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</si>
  <si>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</si>
  <si>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</si>
  <si>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</si>
  <si>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</si>
  <si>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</si>
  <si>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</si>
  <si>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</si>
  <si>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</si>
  <si>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</si>
  <si>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</si>
  <si>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</si>
  <si>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</si>
  <si>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</si>
  <si>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</si>
  <si>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</si>
  <si>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</si>
  <si>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</si>
  <si>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</si>
  <si>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</si>
  <si>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</si>
  <si>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</si>
  <si>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</si>
  <si>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</si>
  <si>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</si>
  <si>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</si>
  <si>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</si>
  <si>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</si>
  <si>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</si>
  <si>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</si>
  <si>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</si>
  <si>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</si>
  <si>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</si>
  <si>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</si>
  <si>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</si>
  <si>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</si>
  <si>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</si>
  <si>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</si>
  <si>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</si>
  <si>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</si>
  <si>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</si>
  <si>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</si>
  <si>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</si>
  <si>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</si>
  <si>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</si>
  <si>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</si>
  <si>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</si>
  <si>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</si>
  <si>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</si>
  <si>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</si>
  <si>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</si>
  <si>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</si>
  <si>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</si>
  <si>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</si>
  <si>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</si>
  <si>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</si>
  <si>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</si>
  <si>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</si>
  <si>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</si>
  <si>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</si>
  <si>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</si>
  <si>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</si>
  <si>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</si>
  <si>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</si>
  <si>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</si>
  <si>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</si>
  <si>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</si>
  <si>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</si>
  <si>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</si>
  <si>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</si>
  <si>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</si>
  <si>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</si>
  <si>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</si>
  <si>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</si>
  <si>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</si>
  <si>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</si>
  <si>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</si>
  <si>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</si>
  <si>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</si>
  <si>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</si>
  <si>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</si>
  <si>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</si>
  <si>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</si>
  <si>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</si>
  <si>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</si>
  <si>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</si>
  <si>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</si>
  <si>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</si>
  <si>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</si>
  <si>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</si>
  <si>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</si>
  <si>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</si>
  <si>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</si>
  <si>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</si>
  <si>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</si>
  <si>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</si>
  <si>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</si>
  <si>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</si>
  <si>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</si>
  <si>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</si>
  <si>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</si>
  <si>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</si>
  <si>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</si>
  <si>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</si>
  <si>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</si>
  <si>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</si>
  <si>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</si>
  <si>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</si>
  <si>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</si>
  <si>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</si>
  <si>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</si>
  <si>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</si>
  <si>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</si>
  <si>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</si>
  <si>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</si>
  <si>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</si>
  <si>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</si>
  <si>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</si>
  <si>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</si>
  <si>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</si>
  <si>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</si>
  <si>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</si>
  <si>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</si>
  <si>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</si>
  <si>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</si>
  <si>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</si>
  <si>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</si>
  <si>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</si>
  <si>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</si>
  <si>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</si>
  <si>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</si>
  <si>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</si>
  <si>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</si>
  <si>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</si>
  <si>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</si>
  <si>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</si>
  <si>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</si>
  <si>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</si>
  <si>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</si>
  <si>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</si>
  <si>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</si>
  <si>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</si>
  <si>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</si>
  <si>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</si>
  <si>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</si>
  <si>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</si>
  <si>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</si>
  <si>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</si>
  <si>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</si>
  <si>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</si>
  <si>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</si>
  <si>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</si>
  <si>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</si>
  <si>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</si>
  <si>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</si>
  <si>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</si>
  <si>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</si>
  <si>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</si>
  <si>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</si>
  <si>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</si>
  <si>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</si>
  <si>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</si>
  <si>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</si>
  <si>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</si>
  <si>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</si>
  <si>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</si>
  <si>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</si>
  <si>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</si>
  <si>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</si>
  <si>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</si>
  <si>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</si>
  <si>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</si>
  <si>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</si>
  <si>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</si>
  <si>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</si>
  <si>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</si>
  <si>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</si>
  <si>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</si>
  <si>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</si>
  <si>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</si>
  <si>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</si>
  <si>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</si>
  <si>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</si>
  <si>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</si>
  <si>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</si>
  <si>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</si>
  <si>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</si>
  <si>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</si>
  <si>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</si>
  <si>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</si>
  <si>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</si>
  <si>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</si>
  <si>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</si>
  <si>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</si>
  <si>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</si>
  <si>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</si>
  <si>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</si>
  <si>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</si>
  <si>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</si>
  <si>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</si>
  <si>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</si>
  <si>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</si>
  <si>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</si>
  <si>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</si>
  <si>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</si>
  <si>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</si>
  <si>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</si>
  <si>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</si>
  <si>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</si>
  <si>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</si>
  <si>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</si>
  <si>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</si>
  <si>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</si>
  <si>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</si>
  <si>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</si>
  <si>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</si>
  <si>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</si>
  <si>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</si>
  <si>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</si>
  <si>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</si>
  <si>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</si>
  <si>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</si>
  <si>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</si>
  <si>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</si>
  <si>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</si>
  <si>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</si>
  <si>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</si>
  <si>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</si>
  <si>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</si>
  <si>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</si>
  <si>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</si>
  <si>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</si>
  <si>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</si>
  <si>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</si>
  <si>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</si>
  <si>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</si>
  <si>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</si>
  <si>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</si>
  <si>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</si>
  <si>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</si>
  <si>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</si>
  <si>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</si>
  <si>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</si>
  <si>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</si>
  <si>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</si>
  <si>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</si>
  <si>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</si>
  <si>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</si>
  <si>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</si>
  <si>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</si>
  <si>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</si>
  <si>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</si>
  <si>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</si>
  <si>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</si>
  <si>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</si>
  <si>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</si>
  <si>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</si>
  <si>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</si>
  <si>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</si>
  <si>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</si>
  <si>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</si>
  <si>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</si>
  <si>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</si>
  <si>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</si>
  <si>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</si>
  <si>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</si>
  <si>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</si>
  <si>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</si>
  <si>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</si>
  <si>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</si>
  <si>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</si>
  <si>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</si>
  <si>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</si>
  <si>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</si>
  <si>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</si>
  <si>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</si>
  <si>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</si>
  <si>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</si>
  <si>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</si>
  <si>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</si>
  <si>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</si>
  <si>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</si>
  <si>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</si>
  <si>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</si>
  <si>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</si>
  <si>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</si>
  <si>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</si>
  <si>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</si>
  <si>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</si>
  <si>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</si>
  <si>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</si>
  <si>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</si>
  <si>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</si>
  <si>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</si>
  <si>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</si>
  <si>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</si>
  <si>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</si>
  <si>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</si>
  <si>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</si>
  <si>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</si>
  <si>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</si>
  <si>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</si>
  <si>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</si>
  <si>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</si>
  <si>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</si>
  <si>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</si>
  <si>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</si>
  <si>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</si>
  <si>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</si>
  <si>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</si>
  <si>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</si>
  <si>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</si>
  <si>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</si>
  <si>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</si>
  <si>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</si>
  <si>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</si>
  <si>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</si>
  <si>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</si>
  <si>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</si>
  <si>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</si>
  <si>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</si>
  <si>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</si>
  <si>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</si>
  <si>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</si>
  <si>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</si>
  <si>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</si>
  <si>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</si>
  <si>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</si>
  <si>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</si>
  <si>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</si>
  <si>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</si>
  <si>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</si>
  <si>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</si>
  <si>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</si>
  <si>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</si>
  <si>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</si>
  <si>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</si>
  <si>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</si>
  <si>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</si>
  <si>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</si>
  <si>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</si>
  <si>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</si>
  <si>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</si>
  <si>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</si>
  <si>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</si>
  <si>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</si>
  <si>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</si>
  <si>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</si>
  <si>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</si>
  <si>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</si>
  <si>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</si>
  <si>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</si>
  <si>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</si>
  <si>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</si>
  <si>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</si>
  <si>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</si>
  <si>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</si>
  <si>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</si>
  <si>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</si>
  <si>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</si>
  <si>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</si>
  <si>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</si>
  <si>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</si>
  <si>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</si>
  <si>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</si>
  <si>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</si>
  <si>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</si>
  <si>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</si>
  <si>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</si>
  <si>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</si>
  <si>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</si>
  <si>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</si>
  <si>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</si>
  <si>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</si>
  <si>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</si>
  <si>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</si>
  <si>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</si>
  <si>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</si>
  <si>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</si>
  <si>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</si>
  <si>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</si>
  <si>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</si>
  <si>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</si>
  <si>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</si>
  <si>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</si>
  <si>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</si>
  <si>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</si>
  <si>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</si>
  <si>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</si>
  <si>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</si>
  <si>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</si>
  <si>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</si>
  <si>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</si>
  <si>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</si>
  <si>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</si>
  <si>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</si>
  <si>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</si>
  <si>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</si>
  <si>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</si>
  <si>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</si>
  <si>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</si>
  <si>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</si>
  <si>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</si>
  <si>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</si>
  <si>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</si>
  <si>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</si>
  <si>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</si>
  <si>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</si>
  <si>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</si>
  <si>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</si>
  <si>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</si>
  <si>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</si>
  <si>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</si>
  <si>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</si>
  <si>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</si>
  <si>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</si>
  <si>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</si>
  <si>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</si>
  <si>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</si>
  <si>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</si>
  <si>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</si>
  <si>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</si>
  <si>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</si>
  <si>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</si>
  <si>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</si>
  <si>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</si>
  <si>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</si>
  <si>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</si>
  <si>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</si>
  <si>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</si>
  <si>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</si>
  <si>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</si>
  <si>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</si>
  <si>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</si>
  <si>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</si>
  <si>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</si>
  <si>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</si>
  <si>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</si>
  <si>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</si>
  <si>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</si>
  <si>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</si>
  <si>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</si>
  <si>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</si>
  <si>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</si>
  <si>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</si>
  <si>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</si>
  <si>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</si>
  <si>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</si>
  <si>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</si>
  <si>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</si>
  <si>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</si>
  <si>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</si>
  <si>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</si>
  <si>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</si>
  <si>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</si>
  <si>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</si>
  <si>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</si>
  <si>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</si>
  <si>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</si>
  <si>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</si>
  <si>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</si>
  <si>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</si>
  <si>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</si>
  <si>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</si>
  <si>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</si>
  <si>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</si>
  <si>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</si>
  <si>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</si>
  <si>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</si>
  <si>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</si>
  <si>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</si>
  <si>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</si>
  <si>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</si>
  <si>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</si>
  <si>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</si>
  <si>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</si>
  <si>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</si>
  <si>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</si>
  <si>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</si>
  <si>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</si>
  <si>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</si>
  <si>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</si>
  <si>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</si>
  <si>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</si>
  <si>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</si>
  <si>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</si>
  <si>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</si>
  <si>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</si>
  <si>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</si>
  <si>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</si>
  <si>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</si>
  <si>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</si>
  <si>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</si>
  <si>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</si>
  <si>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</si>
  <si>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</si>
  <si>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</si>
  <si>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</si>
  <si>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</si>
  <si>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</si>
  <si>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</si>
  <si>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</si>
  <si>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</si>
  <si>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</si>
  <si>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</si>
  <si>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</si>
  <si>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</si>
  <si>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</si>
  <si>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</si>
  <si>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</si>
  <si>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</si>
  <si>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</si>
  <si>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</si>
  <si>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</si>
  <si>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</si>
  <si>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</si>
  <si>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</si>
  <si>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</si>
  <si>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</si>
  <si>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</si>
  <si>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</si>
  <si>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</si>
  <si>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</si>
  <si>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</si>
  <si>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</si>
  <si>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</si>
  <si>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</si>
  <si>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</si>
  <si>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</si>
  <si>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</si>
  <si>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</si>
  <si>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</si>
  <si>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</si>
  <si>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</si>
  <si>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</si>
  <si>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</si>
  <si>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</si>
  <si>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</si>
  <si>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</si>
  <si>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</si>
  <si>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</si>
  <si>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</si>
  <si>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</si>
  <si>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</si>
  <si>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</si>
  <si>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</si>
  <si>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</si>
  <si>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</si>
  <si>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</si>
  <si>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</si>
  <si>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</si>
  <si>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</si>
  <si>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</si>
  <si>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</si>
  <si>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</si>
  <si>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</si>
  <si>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</si>
  <si>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</si>
  <si>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</si>
  <si>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</si>
  <si>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</si>
  <si>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</si>
  <si>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</si>
  <si>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</si>
  <si>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</si>
  <si>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</si>
  <si>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</si>
  <si>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</si>
  <si>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</si>
  <si>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</si>
  <si>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</si>
  <si>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</si>
  <si>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</si>
  <si>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</si>
  <si>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</si>
  <si>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</si>
  <si>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</si>
  <si>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</si>
  <si>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</si>
  <si>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</si>
  <si>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</si>
  <si>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</si>
  <si>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</si>
  <si>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</si>
  <si>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</si>
  <si>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</si>
  <si>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</si>
  <si>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</si>
  <si>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</si>
  <si>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</si>
  <si>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</si>
  <si>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</si>
  <si>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</si>
  <si>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</si>
  <si>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</si>
  <si>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</si>
  <si>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</si>
  <si>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</si>
  <si>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</si>
  <si>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</si>
  <si>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</si>
  <si>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</si>
  <si>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</si>
  <si>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</si>
  <si>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</si>
  <si>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</si>
  <si>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</si>
  <si>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</si>
  <si>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</si>
  <si>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</si>
  <si>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</si>
  <si>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</si>
  <si>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</si>
  <si>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</si>
  <si>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</si>
  <si>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</si>
  <si>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</si>
  <si>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</si>
  <si>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</si>
  <si>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</si>
  <si>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</si>
  <si>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</si>
  <si>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</si>
  <si>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</si>
  <si>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</si>
  <si>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</si>
  <si>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</si>
  <si>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</si>
  <si>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</si>
  <si>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</si>
  <si>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</si>
  <si>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</si>
  <si>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</si>
  <si>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</si>
  <si>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</si>
  <si>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</si>
  <si>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</si>
  <si>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</si>
  <si>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</si>
  <si>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</si>
  <si>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</si>
  <si>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</si>
  <si>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</si>
  <si>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</si>
  <si>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</si>
  <si>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</si>
  <si>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</si>
  <si>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</si>
  <si>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</si>
  <si>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</si>
  <si>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</si>
  <si>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</si>
  <si>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</si>
  <si>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</si>
  <si>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</si>
  <si>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</si>
  <si>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</si>
  <si>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</si>
  <si>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</si>
  <si>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</si>
  <si>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</si>
  <si>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</si>
  <si>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</si>
  <si>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</si>
  <si>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</si>
  <si>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</si>
  <si>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</si>
  <si>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</si>
  <si>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</si>
  <si>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</si>
  <si>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</si>
  <si>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</si>
  <si>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</si>
  <si>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</si>
  <si>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</si>
  <si>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</si>
  <si>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</si>
  <si>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</si>
  <si>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</si>
  <si>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</si>
  <si>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</si>
  <si>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</si>
  <si>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</si>
  <si>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</si>
  <si>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</si>
  <si>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</si>
  <si>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</si>
  <si>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</si>
  <si>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</si>
  <si>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</si>
  <si>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</si>
  <si>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</si>
  <si>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</si>
  <si>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</si>
  <si>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</si>
  <si>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</si>
  <si>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</si>
  <si>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</si>
  <si>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</si>
  <si>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</si>
  <si>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</si>
  <si>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</si>
  <si>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</si>
  <si>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</si>
  <si>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</si>
  <si>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</si>
  <si>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</si>
  <si>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</si>
  <si>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</si>
  <si>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</si>
  <si>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</si>
  <si>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</si>
  <si>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</si>
  <si>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</si>
  <si>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</si>
  <si>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</si>
  <si>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</si>
  <si>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</si>
  <si>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</si>
  <si>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</si>
  <si>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</si>
  <si>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</si>
  <si>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</si>
  <si>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</si>
  <si>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</si>
  <si>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</si>
  <si>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</si>
  <si>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</si>
  <si>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</si>
  <si>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</si>
  <si>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</si>
  <si>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</si>
  <si>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</si>
  <si>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</si>
  <si>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</si>
  <si>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</si>
  <si>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</si>
  <si>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</si>
  <si>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</si>
  <si>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</si>
  <si>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</si>
  <si>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</si>
  <si>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</si>
  <si>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</si>
  <si>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</si>
  <si>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</si>
  <si>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</si>
  <si>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</si>
  <si>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</si>
  <si>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</si>
  <si>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</si>
  <si>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</si>
  <si>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</si>
  <si>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</si>
  <si>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</si>
  <si>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</si>
  <si>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</si>
  <si>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</si>
  <si>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</si>
  <si>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</si>
  <si>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</si>
  <si>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</si>
  <si>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</si>
  <si>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</si>
  <si>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</si>
  <si>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</si>
  <si>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</si>
  <si>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</si>
  <si>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</si>
  <si>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</si>
  <si>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</si>
  <si>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</si>
  <si>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</si>
  <si>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</si>
  <si>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</si>
  <si>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</si>
  <si>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</si>
  <si>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</si>
  <si>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</si>
  <si>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</si>
  <si>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</si>
  <si>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</si>
  <si>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</si>
  <si>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</si>
  <si>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</si>
  <si>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</si>
  <si>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</si>
  <si>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</si>
  <si>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</si>
  <si>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</si>
  <si>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</si>
  <si>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</si>
  <si>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</si>
  <si>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</si>
  <si>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</si>
  <si>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</si>
  <si>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</si>
  <si>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</si>
  <si>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</si>
  <si>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</si>
  <si>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</si>
  <si>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</si>
  <si>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</si>
  <si>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</si>
  <si>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</si>
  <si>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</si>
  <si>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</si>
  <si>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</si>
  <si>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</si>
  <si>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</si>
  <si>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</si>
  <si>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</si>
  <si>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</si>
  <si>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</si>
  <si>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</si>
  <si>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</si>
  <si>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</si>
  <si>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</si>
  <si>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</si>
  <si>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</si>
  <si>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</si>
  <si>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</si>
  <si>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</si>
  <si>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</si>
  <si>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</si>
  <si>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</si>
  <si>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</si>
  <si>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</si>
  <si>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</si>
  <si>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</si>
  <si>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</si>
  <si>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</si>
  <si>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</si>
  <si>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</si>
  <si>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</si>
  <si>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</si>
  <si>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</si>
  <si>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</si>
  <si>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</si>
  <si>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</si>
  <si>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</si>
  <si>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</si>
  <si>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</si>
  <si>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</si>
  <si>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</si>
  <si>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</si>
  <si>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</si>
  <si>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</si>
  <si>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</si>
  <si>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</si>
  <si>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</si>
  <si>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</si>
  <si>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</si>
  <si>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</si>
  <si>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</si>
  <si>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</si>
  <si>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</si>
  <si>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</si>
  <si>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</si>
  <si>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</si>
  <si>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</si>
  <si>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</si>
  <si>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</si>
  <si>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</si>
  <si>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</si>
  <si>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</si>
  <si>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</si>
  <si>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</si>
  <si>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</si>
  <si>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</si>
  <si>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</si>
  <si>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</si>
  <si>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</si>
  <si>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</si>
  <si>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</si>
  <si>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</si>
  <si>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</si>
  <si>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</si>
  <si>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</si>
  <si>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</si>
  <si>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</si>
  <si>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</si>
  <si>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</si>
  <si>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</si>
  <si>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</si>
  <si>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</si>
  <si>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</si>
  <si>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</si>
  <si>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</si>
  <si>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</si>
  <si>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</si>
  <si>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</si>
  <si>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</si>
  <si>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</si>
  <si>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</si>
  <si>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</si>
  <si>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</si>
  <si>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</si>
  <si>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</si>
  <si>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</si>
  <si>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</si>
  <si>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</si>
  <si>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</si>
  <si>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</si>
  <si>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</si>
  <si>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</si>
  <si>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</si>
  <si>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</si>
  <si>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</si>
  <si>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</si>
  <si>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</si>
  <si>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</si>
  <si>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</si>
  <si>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</si>
  <si>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</si>
  <si>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</si>
  <si>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</si>
  <si>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</si>
  <si>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</si>
  <si>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</si>
  <si>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</si>
  <si>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</si>
  <si>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</si>
  <si>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</si>
  <si>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</si>
  <si>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</si>
  <si>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</si>
  <si>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</si>
  <si>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</si>
  <si>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</si>
  <si>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</si>
  <si>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</si>
  <si>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</si>
  <si>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</si>
  <si>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</si>
  <si>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</si>
  <si>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</si>
  <si>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</si>
  <si>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</si>
  <si>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</si>
  <si>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</si>
  <si>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</si>
  <si>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</si>
  <si>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</si>
  <si>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</si>
  <si>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</si>
  <si>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</si>
  <si>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</si>
  <si>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</si>
  <si>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</si>
  <si>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</si>
  <si>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</si>
  <si>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</si>
  <si>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</si>
  <si>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</si>
  <si>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</si>
  <si>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</si>
  <si>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</si>
  <si>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</si>
  <si>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</si>
  <si>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</si>
  <si>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</si>
  <si>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</si>
  <si>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</si>
  <si>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</si>
  <si>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</si>
  <si>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</si>
  <si>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</si>
  <si>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</si>
  <si>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</si>
  <si>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</si>
  <si>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</si>
  <si>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</si>
  <si>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</si>
  <si>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</si>
  <si>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</si>
  <si>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</si>
  <si>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</si>
  <si>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</si>
  <si>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</si>
  <si>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</si>
  <si>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</si>
  <si>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</si>
  <si>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</si>
  <si>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</si>
  <si>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</si>
  <si>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</si>
  <si>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</si>
  <si>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</si>
  <si>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</si>
  <si>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</si>
  <si>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</si>
  <si>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</si>
  <si>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</si>
  <si>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</si>
  <si>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</si>
  <si>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</si>
  <si>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</si>
  <si>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</si>
  <si>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</si>
  <si>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</si>
  <si>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</si>
  <si>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</si>
  <si>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</si>
  <si>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</si>
  <si>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</si>
  <si>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</si>
  <si>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</si>
  <si>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</si>
  <si>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</si>
  <si>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</si>
  <si>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</si>
  <si>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</si>
  <si>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</si>
  <si>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</si>
  <si>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</si>
  <si>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</si>
  <si>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</si>
  <si>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</si>
  <si>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</si>
  <si>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</si>
  <si>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</si>
  <si>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</si>
  <si>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</si>
  <si>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</si>
  <si>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</si>
  <si>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</si>
  <si>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</si>
  <si>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</si>
  <si>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</si>
  <si>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</si>
  <si>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</si>
  <si>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</si>
  <si>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</si>
  <si>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</si>
  <si>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</si>
  <si>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</si>
  <si>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</si>
  <si>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</si>
  <si>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</si>
  <si>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</si>
  <si>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</si>
  <si>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</si>
  <si>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</si>
  <si>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</si>
  <si>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</si>
  <si>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</si>
  <si>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</si>
  <si>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</si>
  <si>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</si>
  <si>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</si>
  <si>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</si>
  <si>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</si>
  <si>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</si>
  <si>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</si>
  <si>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</si>
  <si>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</si>
  <si>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</si>
  <si>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</si>
  <si>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</si>
  <si>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</si>
  <si>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</si>
  <si>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</si>
  <si>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</si>
  <si>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</si>
  <si>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</si>
  <si>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</si>
  <si>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</si>
  <si>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</si>
  <si>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</si>
  <si>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</si>
  <si>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</si>
  <si>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</si>
  <si>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</si>
  <si>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</si>
  <si>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</si>
  <si>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</si>
  <si>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</si>
  <si>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</si>
  <si>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</si>
  <si>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</si>
  <si>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</si>
  <si>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</si>
  <si>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</si>
  <si>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</si>
  <si>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</si>
  <si>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</si>
  <si>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</si>
  <si>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</si>
  <si>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</si>
  <si>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</si>
  <si>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</si>
  <si>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</si>
  <si>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</si>
  <si>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</si>
  <si>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</si>
  <si>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</si>
  <si>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</si>
  <si>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</si>
  <si>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</si>
  <si>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</si>
  <si>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</si>
  <si>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</si>
  <si>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</si>
  <si>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</si>
  <si>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</si>
  <si>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</si>
  <si>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</si>
  <si>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</si>
  <si>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</si>
  <si>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</si>
  <si>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</si>
  <si>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</si>
  <si>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</si>
  <si>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</si>
  <si>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</si>
  <si>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</si>
  <si>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</si>
  <si>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</si>
  <si>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</si>
  <si>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</si>
  <si>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</si>
  <si>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</si>
  <si>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</si>
  <si>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</si>
  <si>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</si>
  <si>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</si>
  <si>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</si>
  <si>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</si>
  <si>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</si>
  <si>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</si>
  <si>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</si>
  <si>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</si>
  <si>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</si>
  <si>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</si>
  <si>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</si>
  <si>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</si>
  <si>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</si>
  <si>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</si>
  <si>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</si>
  <si>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</si>
  <si>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</si>
  <si>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</si>
  <si>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</si>
  <si>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</si>
  <si>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</si>
  <si>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</si>
  <si>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</si>
  <si>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</si>
  <si>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</si>
  <si>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</si>
  <si>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</si>
  <si>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</si>
  <si>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</si>
  <si>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</si>
  <si>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</si>
  <si>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</si>
  <si>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</si>
  <si>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</si>
  <si>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</si>
  <si>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</si>
  <si>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</si>
  <si>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</si>
  <si>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</si>
  <si>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</si>
  <si>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</si>
  <si>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</si>
  <si>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</si>
  <si>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</si>
  <si>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</si>
  <si>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</si>
  <si>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</si>
  <si>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</si>
  <si>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</si>
  <si>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</si>
  <si>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</si>
  <si>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</si>
  <si>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</si>
  <si>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</si>
  <si>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</si>
  <si>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</si>
  <si>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</si>
  <si>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</si>
  <si>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</si>
  <si>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</si>
  <si>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</si>
  <si>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</si>
  <si>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</si>
  <si>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</si>
  <si>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</si>
  <si>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</si>
  <si>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</si>
  <si>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</si>
  <si>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</si>
  <si>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</si>
  <si>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</si>
  <si>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</si>
  <si>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</si>
  <si>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</si>
  <si>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</si>
  <si>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</si>
  <si>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</si>
  <si>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</si>
  <si>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</si>
  <si>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</si>
  <si>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</si>
  <si>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</si>
  <si>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</si>
  <si>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</si>
  <si>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</si>
  <si>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</si>
  <si>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</si>
  <si>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</si>
  <si>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</si>
  <si>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</si>
  <si>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</si>
  <si>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</si>
  <si>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</si>
  <si>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</si>
  <si>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</si>
  <si>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</si>
  <si>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</si>
  <si>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</si>
  <si>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</si>
  <si>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</si>
  <si>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</si>
  <si>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</si>
  <si>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</si>
  <si>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</si>
  <si>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</si>
  <si>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</si>
  <si>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</si>
  <si>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</si>
  <si>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</si>
  <si>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</si>
  <si>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</si>
  <si>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</si>
  <si>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</si>
  <si>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</si>
  <si>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</si>
  <si>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</si>
  <si>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</si>
  <si>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</si>
  <si>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</si>
  <si>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</si>
  <si>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</si>
  <si>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</si>
  <si>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</si>
  <si>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</si>
  <si>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</si>
  <si>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</si>
  <si>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</si>
  <si>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</si>
  <si>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</si>
  <si>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</si>
  <si>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</si>
  <si>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</si>
  <si>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</si>
  <si>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</si>
  <si>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</si>
  <si>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</si>
  <si>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</si>
  <si>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</si>
  <si>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</si>
  <si>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</si>
  <si>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</si>
  <si>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</si>
  <si>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</si>
  <si>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</si>
  <si>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</si>
  <si>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</si>
  <si>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</si>
  <si>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</si>
  <si>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</si>
  <si>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</si>
  <si>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</si>
  <si>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</si>
  <si>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</si>
  <si>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</si>
  <si>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</si>
  <si>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</si>
  <si>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</si>
  <si>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</si>
  <si>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</si>
  <si>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</si>
  <si>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</si>
  <si>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</si>
  <si>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</si>
  <si>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</si>
  <si>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</si>
  <si>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</si>
  <si>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</si>
  <si>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</si>
  <si>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</si>
  <si>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</si>
  <si>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</si>
  <si>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</si>
  <si>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</si>
  <si>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</si>
  <si>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</si>
  <si>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</si>
  <si>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</si>
  <si>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</si>
  <si>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</si>
  <si>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</si>
  <si>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</si>
  <si>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</si>
  <si>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</si>
  <si>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</si>
  <si>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</si>
  <si>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</si>
  <si>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</si>
  <si>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</si>
  <si>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</si>
  <si>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</si>
  <si>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</si>
  <si>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</si>
  <si>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</si>
  <si>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</si>
  <si>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</si>
  <si>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</si>
  <si>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</si>
  <si>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</si>
  <si>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</si>
  <si>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</si>
  <si>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</si>
  <si>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</si>
  <si>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</si>
  <si>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</si>
  <si>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</si>
  <si>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</si>
  <si>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</si>
  <si>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</si>
  <si>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</si>
  <si>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</si>
  <si>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</si>
  <si>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</si>
  <si>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</si>
  <si>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</si>
  <si>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</si>
  <si>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</si>
  <si>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</si>
  <si>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</si>
  <si>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</si>
  <si>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</si>
  <si>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</si>
  <si>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</si>
  <si>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</si>
  <si>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</si>
  <si>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</si>
  <si>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</si>
  <si>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</si>
  <si>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</si>
  <si>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</si>
  <si>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</si>
  <si>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</si>
  <si>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</si>
  <si>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</si>
  <si>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</si>
  <si>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</si>
  <si>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</si>
  <si>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</si>
  <si>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</si>
  <si>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</si>
  <si>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</si>
  <si>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</si>
  <si>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</si>
  <si>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</si>
  <si>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</si>
  <si>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</si>
  <si>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</si>
  <si>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</si>
  <si>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</si>
  <si>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</si>
  <si>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</si>
  <si>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</si>
  <si>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</si>
  <si>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</si>
  <si>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</si>
  <si>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</si>
  <si>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</si>
  <si>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</si>
  <si>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</si>
  <si>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</si>
  <si>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</si>
  <si>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</si>
  <si>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</si>
  <si>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</si>
  <si>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</si>
  <si>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</si>
  <si>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</si>
  <si>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</si>
  <si>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</si>
  <si>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</si>
  <si>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</si>
  <si>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</si>
  <si>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</si>
  <si>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</si>
  <si>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</si>
  <si>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</si>
  <si>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</si>
  <si>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</si>
  <si>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</si>
  <si>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</si>
  <si>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</si>
  <si>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</si>
  <si>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</si>
  <si>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</si>
  <si>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</si>
  <si>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</si>
  <si>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</si>
  <si>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</si>
  <si>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</si>
  <si>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</si>
  <si>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</si>
  <si>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</si>
  <si>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</si>
  <si>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</si>
  <si>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</si>
  <si>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</si>
  <si>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</si>
  <si>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</si>
  <si>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</si>
  <si>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</si>
  <si>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</si>
  <si>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</si>
  <si>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</si>
  <si>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</si>
  <si>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</si>
  <si>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</si>
  <si>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</si>
  <si>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</si>
  <si>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</si>
  <si>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</si>
  <si>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</si>
  <si>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</si>
  <si>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</si>
  <si>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</si>
  <si>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</si>
  <si>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</si>
  <si>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</si>
  <si>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</si>
  <si>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</si>
  <si>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</si>
  <si>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</si>
  <si>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</si>
  <si>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</si>
  <si>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</si>
  <si>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</si>
  <si>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</si>
  <si>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</si>
  <si>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</si>
  <si>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</si>
  <si>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</si>
  <si>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</si>
  <si>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</si>
  <si>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</si>
  <si>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</si>
  <si>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</si>
  <si>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</si>
  <si>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</si>
  <si>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</si>
  <si>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</si>
  <si>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</si>
  <si>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</si>
  <si>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</si>
  <si>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</si>
  <si>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</si>
  <si>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</si>
  <si>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</si>
  <si>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</si>
  <si>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</si>
  <si>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</si>
  <si>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</si>
  <si>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</si>
  <si>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</si>
  <si>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</si>
  <si>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</si>
  <si>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</si>
  <si>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</si>
  <si>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</si>
  <si>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</si>
  <si>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</si>
  <si>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</si>
  <si>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</si>
  <si>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</si>
  <si>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</si>
  <si>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</si>
  <si>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</si>
  <si>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</si>
  <si>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</si>
  <si>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</si>
  <si>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</si>
  <si>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</si>
  <si>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</si>
  <si>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</si>
  <si>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</si>
  <si>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</si>
  <si>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</si>
  <si>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</si>
  <si>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</si>
  <si>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</si>
  <si>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</si>
  <si>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</si>
  <si>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</si>
  <si>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</si>
  <si>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</si>
  <si>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</si>
  <si>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</si>
  <si>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</si>
  <si>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</si>
  <si>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</si>
  <si>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</si>
  <si>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</si>
  <si>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</si>
  <si>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</si>
  <si>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</si>
  <si>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</si>
  <si>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</si>
  <si>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</si>
  <si>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</si>
  <si>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</si>
  <si>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</si>
  <si>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</si>
  <si>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</si>
  <si>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</si>
  <si>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</si>
  <si>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</si>
  <si>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</si>
  <si>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</si>
  <si>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</si>
  <si>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</si>
  <si>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</si>
  <si>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</si>
  <si>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</si>
  <si>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</si>
  <si>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</si>
  <si>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</si>
  <si>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</si>
  <si>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</si>
  <si>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</si>
  <si>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</si>
  <si>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</si>
  <si>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</si>
  <si>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</si>
  <si>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</si>
  <si>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</si>
  <si>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</si>
  <si>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</si>
  <si>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</si>
  <si>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</si>
  <si>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</si>
  <si>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</si>
  <si>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</si>
  <si>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</si>
  <si>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</si>
  <si>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</si>
  <si>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</si>
  <si>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</si>
  <si>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</si>
  <si>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</si>
  <si>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</si>
  <si>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</si>
  <si>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</si>
  <si>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</si>
  <si>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</si>
  <si>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</si>
  <si>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</si>
  <si>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</si>
  <si>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</si>
  <si>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</si>
  <si>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</si>
  <si>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</si>
  <si>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</si>
  <si>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</si>
  <si>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</si>
  <si>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</si>
  <si>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</si>
  <si>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</si>
  <si>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</si>
  <si>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</si>
  <si>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</si>
  <si>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</si>
  <si>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</si>
  <si>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</si>
  <si>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</si>
  <si>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</si>
  <si>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</si>
  <si>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</si>
  <si>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</si>
  <si>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</si>
  <si>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</si>
  <si>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</si>
  <si>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</si>
  <si>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</si>
  <si>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</si>
  <si>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</si>
  <si>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</si>
  <si>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</si>
  <si>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</si>
  <si>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</si>
  <si>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</si>
  <si>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</si>
  <si>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</si>
  <si>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</si>
  <si>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</si>
  <si>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</si>
  <si>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</si>
  <si>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</si>
  <si>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</si>
  <si>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</si>
  <si>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</si>
  <si>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</si>
  <si>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</si>
  <si>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</si>
  <si>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</si>
  <si>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</si>
  <si>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</si>
  <si>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</si>
  <si>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</si>
  <si>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</si>
  <si>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</si>
  <si>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</si>
  <si>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</si>
  <si>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</si>
  <si>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</si>
  <si>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</si>
  <si>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</si>
  <si>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</si>
  <si>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</si>
  <si>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</si>
  <si>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</si>
  <si>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</si>
  <si>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</si>
  <si>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</si>
  <si>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</si>
  <si>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</si>
  <si>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</si>
  <si>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</si>
  <si>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</si>
  <si>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</si>
  <si>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</si>
  <si>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</si>
  <si>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</si>
  <si>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</si>
  <si>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</si>
  <si>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</si>
  <si>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</si>
  <si>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</si>
  <si>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</si>
  <si>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</si>
  <si>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</si>
  <si>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</si>
  <si>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</si>
  <si>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</si>
  <si>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</si>
  <si>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</si>
  <si>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</si>
  <si>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</si>
  <si>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</si>
  <si>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</si>
  <si>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</si>
  <si>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</si>
  <si>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</si>
  <si>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</si>
  <si>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</si>
  <si>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</si>
  <si>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</si>
  <si>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</si>
  <si>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</si>
  <si>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</si>
  <si>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</si>
  <si>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</si>
  <si>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</si>
  <si>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</si>
  <si>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</si>
  <si>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</si>
  <si>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</si>
  <si>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</si>
  <si>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</si>
  <si>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</si>
  <si>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</si>
  <si>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</si>
  <si>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</si>
  <si>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</si>
  <si>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</si>
  <si>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</si>
  <si>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</si>
  <si>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</si>
  <si>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</si>
  <si>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</si>
  <si>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</si>
  <si>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</si>
  <si>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</si>
  <si>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</si>
  <si>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</si>
  <si>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</si>
  <si>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</si>
  <si>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</si>
  <si>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</si>
  <si>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</si>
  <si>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</si>
  <si>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</si>
  <si>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</si>
  <si>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</si>
  <si>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</si>
  <si>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</si>
  <si>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</si>
  <si>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</si>
  <si>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</si>
  <si>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</si>
  <si>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</si>
  <si>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</si>
  <si>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</si>
  <si>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</si>
  <si>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</si>
  <si>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</si>
  <si>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</si>
  <si>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</si>
  <si>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</si>
  <si>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</si>
  <si>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</si>
  <si>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</si>
  <si>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</si>
  <si>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</si>
  <si>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</si>
  <si>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</si>
  <si>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</si>
  <si>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</si>
  <si>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</si>
  <si>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</si>
  <si>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</si>
  <si>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</si>
  <si>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</si>
  <si>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</si>
  <si>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</si>
  <si>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</si>
  <si>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</si>
  <si>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</si>
  <si>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</si>
  <si>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</si>
  <si>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</si>
  <si>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</si>
  <si>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</si>
  <si>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</si>
  <si>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</si>
  <si>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</si>
  <si>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</si>
  <si>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</si>
  <si>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</si>
  <si>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</si>
  <si>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</si>
  <si>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</si>
  <si>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</si>
  <si>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</si>
  <si>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</si>
  <si>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</si>
  <si>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</si>
  <si>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</si>
  <si>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</si>
  <si>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</si>
  <si>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</si>
  <si>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</si>
  <si>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</si>
  <si>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</si>
  <si>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</si>
  <si>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</si>
  <si>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</si>
  <si>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</si>
  <si>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</si>
  <si>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</si>
  <si>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</si>
  <si>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</si>
  <si>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</si>
  <si>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</si>
  <si>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</si>
  <si>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</si>
  <si>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</si>
  <si>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</si>
  <si>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</si>
  <si>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</si>
  <si>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</si>
  <si>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</si>
  <si>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</si>
  <si>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</si>
  <si>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</si>
  <si>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</si>
  <si>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</si>
  <si>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</si>
  <si>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</si>
  <si>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</si>
  <si>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</si>
  <si>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</si>
  <si>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</si>
  <si>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</si>
  <si>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</si>
  <si>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</si>
  <si>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</si>
  <si>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</si>
  <si>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</si>
  <si>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</si>
  <si>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</si>
  <si>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</si>
  <si>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</si>
  <si>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</si>
  <si>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</si>
  <si>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</si>
  <si>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</si>
  <si>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</si>
  <si>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</si>
  <si>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</si>
  <si>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</si>
  <si>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</si>
  <si>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</si>
  <si>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</si>
  <si>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</si>
  <si>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</si>
  <si>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</si>
  <si>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</si>
  <si>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</si>
  <si>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</si>
  <si>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</si>
  <si>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</si>
  <si>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</si>
  <si>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</si>
  <si>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</si>
  <si>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</si>
  <si>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</si>
  <si>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</si>
  <si>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</si>
  <si>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</si>
  <si>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</si>
  <si>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</si>
  <si>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</si>
  <si>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</si>
  <si>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</si>
  <si>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</si>
  <si>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</si>
  <si>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</si>
  <si>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</si>
  <si>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</si>
  <si>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</si>
  <si>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</si>
  <si>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</si>
  <si>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</si>
  <si>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</si>
  <si>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</si>
  <si>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</si>
  <si>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</si>
  <si>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</si>
  <si>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</si>
  <si>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</si>
  <si>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</si>
  <si>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</si>
  <si>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</si>
  <si>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</si>
  <si>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</si>
  <si>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</si>
  <si>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</si>
  <si>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</si>
  <si>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</si>
  <si>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</si>
  <si>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</si>
  <si>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</si>
  <si>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</si>
  <si>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</si>
  <si>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</si>
  <si>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</si>
  <si>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</si>
  <si>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</si>
  <si>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</si>
  <si>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</si>
  <si>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</si>
  <si>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</si>
  <si>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</si>
  <si>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</si>
  <si>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</si>
  <si>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</si>
  <si>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</si>
  <si>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</si>
  <si>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</si>
  <si>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</si>
  <si>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</si>
  <si>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</si>
  <si>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</si>
  <si>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</si>
  <si>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</si>
  <si>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</si>
  <si>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</si>
  <si>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</si>
  <si>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</si>
  <si>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</si>
  <si>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</si>
  <si>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</si>
  <si>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</si>
  <si>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</si>
  <si>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</si>
  <si>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</si>
  <si>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</si>
  <si>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</si>
  <si>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</si>
  <si>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</si>
  <si>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</si>
  <si>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</si>
  <si>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</si>
  <si>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</si>
  <si>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</si>
  <si>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</si>
  <si>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</si>
  <si>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</si>
  <si>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</si>
  <si>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</si>
  <si>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</si>
  <si>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</si>
  <si>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</si>
  <si>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</si>
  <si>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</si>
  <si>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</si>
  <si>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</si>
  <si>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</si>
  <si>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</si>
  <si>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</si>
  <si>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</si>
  <si>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</si>
  <si>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</si>
  <si>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</si>
  <si>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</si>
  <si>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</si>
  <si>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</si>
  <si>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</si>
  <si>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</si>
  <si>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</si>
  <si>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</si>
  <si>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</si>
  <si>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</si>
  <si>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</si>
  <si>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</si>
  <si>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</si>
  <si>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</si>
  <si>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</si>
  <si>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</si>
  <si>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</si>
  <si>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</si>
  <si>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</si>
  <si>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</si>
  <si>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</si>
  <si>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</si>
  <si>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</si>
  <si>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</si>
  <si>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</si>
  <si>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</si>
  <si>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</si>
  <si>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</si>
  <si>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</si>
  <si>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</si>
  <si>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</si>
  <si>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</si>
  <si>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</si>
  <si>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</si>
  <si>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</si>
  <si>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</si>
  <si>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</si>
  <si>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</si>
  <si>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</si>
  <si>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</si>
  <si>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</si>
  <si>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</si>
  <si>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</si>
  <si>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</si>
  <si>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</si>
  <si>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</si>
  <si>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</si>
  <si>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</si>
  <si>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</si>
  <si>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</si>
  <si>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</si>
  <si>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</si>
  <si>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</si>
  <si>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</si>
  <si>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</si>
  <si>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</si>
  <si>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</si>
  <si>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</si>
  <si>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</si>
  <si>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</si>
  <si>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</si>
  <si>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</si>
  <si>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</si>
  <si>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</si>
  <si>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</si>
  <si>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</si>
  <si>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</si>
  <si>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</si>
  <si>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</si>
  <si>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</si>
  <si>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</si>
  <si>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</si>
  <si>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</si>
  <si>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</si>
  <si>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</si>
  <si>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</si>
  <si>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</si>
  <si>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</si>
  <si>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</si>
  <si>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</si>
  <si>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</si>
  <si>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</si>
  <si>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</si>
  <si>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</si>
  <si>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</si>
  <si>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</si>
  <si>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</si>
  <si>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</si>
  <si>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</si>
  <si>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</si>
  <si>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</si>
  <si>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</si>
  <si>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</si>
  <si>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</si>
  <si>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</si>
  <si>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</si>
  <si>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</si>
  <si>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</si>
  <si>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</si>
  <si>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</si>
  <si>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</si>
  <si>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</si>
  <si>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</si>
  <si>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</si>
  <si>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</si>
  <si>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</si>
  <si>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</si>
  <si>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</si>
  <si>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</si>
  <si>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</si>
  <si>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</si>
  <si>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</si>
  <si>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</si>
  <si>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</si>
  <si>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</si>
  <si>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</si>
  <si>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</si>
  <si>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</si>
  <si>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</si>
  <si>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</si>
  <si>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</si>
  <si>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</si>
  <si>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</si>
  <si>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</si>
  <si>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</si>
  <si>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</si>
  <si>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</si>
  <si>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</si>
  <si>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</si>
  <si>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</si>
  <si>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</si>
  <si>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</si>
  <si>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</si>
  <si>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</si>
  <si>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</si>
  <si>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</si>
  <si>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</si>
  <si>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</si>
  <si>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</si>
  <si>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</si>
  <si>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</si>
  <si>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</si>
  <si>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</si>
  <si>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</si>
  <si>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</si>
  <si>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</si>
  <si>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</si>
  <si>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</si>
  <si>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</si>
  <si>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</si>
  <si>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</si>
  <si>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</si>
  <si>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</si>
  <si>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</si>
  <si>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</si>
  <si>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</si>
  <si>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</si>
  <si>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</si>
  <si>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</si>
  <si>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</si>
  <si>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</si>
  <si>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</si>
  <si>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</si>
  <si>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</si>
  <si>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</si>
  <si>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</si>
  <si>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</si>
  <si>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</si>
  <si>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</si>
  <si>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</si>
  <si>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</si>
  <si>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</si>
  <si>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</si>
  <si>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</si>
  <si>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</si>
  <si>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</si>
  <si>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</si>
  <si>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</si>
  <si>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</si>
  <si>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</si>
  <si>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</si>
  <si>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</si>
  <si>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</si>
  <si>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</si>
  <si>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</si>
  <si>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</si>
  <si>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</si>
  <si>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</si>
  <si>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</si>
  <si>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</si>
  <si>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</si>
  <si>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</si>
  <si>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</si>
  <si>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</si>
  <si>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</si>
  <si>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</si>
  <si>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</si>
  <si>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</si>
  <si>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</si>
  <si>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</si>
  <si>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</si>
  <si>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</si>
  <si>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</si>
  <si>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</si>
  <si>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</si>
  <si>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</si>
  <si>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</si>
  <si>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</si>
  <si>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</si>
  <si>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</si>
  <si>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</si>
  <si>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</si>
  <si>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</si>
  <si>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</si>
  <si>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</si>
  <si>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</si>
  <si>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</si>
  <si>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</si>
  <si>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</si>
  <si>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</si>
  <si>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</si>
  <si>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</si>
  <si>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</si>
  <si>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</si>
  <si>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</si>
  <si>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</si>
  <si>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</si>
  <si>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</si>
  <si>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</si>
  <si>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</si>
  <si>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</si>
  <si>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</si>
  <si>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</si>
  <si>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</si>
  <si>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</si>
  <si>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</si>
  <si>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</si>
  <si>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</si>
  <si>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</si>
  <si>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</si>
  <si>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</si>
  <si>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</si>
  <si>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</si>
  <si>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</si>
  <si>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</si>
  <si>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</si>
  <si>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</si>
  <si>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</si>
  <si>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</si>
  <si>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</si>
  <si>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</si>
  <si>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</si>
  <si>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</si>
  <si>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</si>
  <si>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</si>
  <si>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</si>
  <si>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</si>
  <si>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</si>
  <si>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</si>
  <si>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</si>
  <si>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</si>
  <si>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</si>
  <si>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</si>
  <si>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</si>
  <si>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</si>
  <si>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</si>
  <si>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</si>
  <si>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</si>
  <si>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</si>
  <si>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</si>
  <si>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</si>
  <si>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</si>
  <si>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</si>
  <si>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</si>
  <si>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</si>
  <si>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</si>
  <si>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</si>
  <si>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</si>
  <si>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</si>
  <si>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</si>
  <si>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</si>
  <si>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</si>
  <si>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</si>
  <si>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</si>
  <si>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</si>
  <si>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</si>
  <si>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</si>
  <si>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</si>
  <si>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</si>
  <si>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</si>
  <si>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</si>
  <si>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</si>
  <si>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</si>
  <si>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</si>
  <si>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</si>
  <si>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</si>
  <si>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</si>
  <si>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</si>
  <si>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</si>
  <si>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</si>
  <si>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</si>
  <si>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</si>
  <si>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</si>
  <si>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</si>
  <si>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</si>
  <si>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</si>
  <si>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</si>
  <si>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</si>
  <si>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</si>
  <si>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</si>
  <si>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</si>
  <si>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</si>
  <si>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</si>
  <si>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</si>
  <si>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</si>
  <si>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</si>
  <si>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</si>
  <si>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</si>
  <si>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</si>
  <si>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</si>
  <si>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</si>
  <si>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</si>
  <si>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</si>
  <si>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</si>
  <si>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</si>
  <si>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</si>
  <si>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</si>
  <si>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</si>
  <si>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</si>
  <si>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</si>
  <si>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</si>
  <si>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</si>
  <si>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</si>
  <si>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</si>
  <si>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</si>
  <si>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</si>
  <si>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</si>
  <si>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</si>
  <si>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</si>
  <si>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</si>
  <si>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</si>
  <si>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</si>
  <si>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</si>
  <si>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</si>
  <si>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</si>
  <si>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</si>
  <si>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</si>
  <si>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</si>
  <si>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</si>
  <si>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</si>
  <si>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</si>
  <si>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</si>
  <si>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</si>
  <si>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</si>
  <si>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</si>
  <si>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</si>
  <si>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</si>
  <si>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</si>
  <si>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</si>
  <si>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</si>
  <si>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</si>
  <si>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</si>
  <si>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</si>
  <si>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</si>
  <si>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</si>
  <si>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</si>
  <si>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</si>
  <si>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</si>
  <si>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</si>
  <si>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</si>
  <si>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</si>
  <si>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</si>
  <si>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</si>
  <si>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</si>
  <si>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</si>
  <si>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</si>
  <si>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</si>
  <si>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</si>
  <si>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</si>
  <si>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</si>
  <si>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</si>
  <si>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</si>
  <si>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</si>
  <si>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</si>
  <si>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</si>
  <si>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</si>
  <si>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</si>
  <si>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</si>
  <si>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</si>
  <si>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</si>
  <si>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</si>
  <si>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</si>
  <si>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</si>
  <si>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</si>
  <si>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</si>
  <si>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</si>
  <si>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</si>
  <si>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</si>
  <si>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</si>
  <si>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</si>
  <si>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</si>
  <si>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</si>
  <si>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</si>
  <si>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</si>
  <si>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</si>
  <si>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</si>
  <si>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</si>
  <si>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</si>
  <si>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</si>
  <si>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</si>
  <si>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</si>
  <si>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</si>
  <si>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</si>
  <si>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</si>
  <si>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</si>
  <si>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</si>
  <si>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</si>
  <si>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</si>
  <si>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</si>
  <si>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</si>
  <si>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</si>
  <si>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</si>
  <si>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</si>
  <si>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</si>
  <si>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</si>
  <si>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</si>
  <si>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</si>
  <si>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</si>
  <si>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</si>
  <si>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</si>
  <si>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</si>
  <si>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</si>
  <si>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</si>
  <si>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</si>
  <si>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</si>
  <si>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</si>
  <si>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</si>
  <si>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</si>
  <si>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</si>
  <si>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</si>
  <si>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</si>
  <si>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</si>
  <si>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</si>
  <si>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</si>
  <si>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</si>
  <si>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</si>
  <si>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</si>
  <si>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</si>
  <si>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</si>
  <si>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</si>
  <si>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</si>
  <si>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</si>
  <si>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</si>
  <si>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</si>
  <si>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</si>
  <si>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</si>
  <si>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</si>
  <si>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</si>
  <si>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</si>
  <si>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</si>
  <si>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</si>
  <si>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</si>
  <si>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</si>
  <si>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</si>
  <si>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</si>
  <si>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</si>
  <si>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</si>
  <si>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</si>
  <si>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</si>
  <si>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</si>
  <si>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</si>
  <si>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</si>
  <si>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</si>
  <si>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</si>
  <si>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</si>
  <si>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</si>
  <si>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</si>
  <si>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</si>
  <si>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</si>
  <si>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</si>
  <si>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</si>
  <si>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</si>
  <si>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</si>
  <si>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</si>
  <si>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</si>
  <si>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</si>
  <si>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</si>
  <si>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</si>
  <si>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</si>
  <si>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</si>
  <si>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</si>
  <si>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</si>
  <si>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</si>
  <si>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</si>
  <si>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</si>
  <si>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</si>
  <si>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</si>
  <si>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</si>
  <si>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</si>
  <si>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</si>
  <si>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</si>
  <si>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</si>
  <si>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</si>
  <si>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</si>
  <si>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</si>
  <si>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</si>
  <si>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</si>
  <si>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</si>
  <si>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</si>
  <si>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</si>
  <si>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</si>
  <si>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</si>
  <si>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</si>
  <si>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</si>
  <si>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</si>
  <si>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</si>
  <si>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</si>
  <si>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</si>
  <si>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</si>
  <si>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</si>
  <si>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</si>
  <si>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</si>
  <si>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</si>
  <si>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</si>
  <si>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</si>
  <si>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</si>
  <si>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</si>
  <si>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</si>
  <si>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</si>
  <si>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</si>
  <si>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</si>
  <si>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</si>
  <si>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</si>
  <si>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</si>
  <si>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</si>
  <si>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</si>
  <si>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</si>
  <si>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</si>
  <si>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</si>
  <si>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</si>
  <si>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</si>
  <si>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</si>
  <si>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</si>
  <si>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</si>
  <si>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</si>
  <si>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</si>
  <si>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</si>
  <si>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</si>
  <si>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</si>
  <si>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</si>
  <si>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</si>
  <si>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</si>
  <si>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</si>
  <si>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</si>
  <si>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</si>
  <si>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</si>
  <si>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</si>
  <si>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</si>
  <si>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</si>
  <si>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</si>
  <si>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</si>
  <si>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</si>
  <si>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</si>
  <si>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</si>
  <si>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</si>
  <si>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</si>
  <si>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</si>
  <si>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</si>
  <si>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</si>
  <si>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</si>
  <si>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</si>
  <si>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</si>
  <si>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</si>
  <si>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</si>
  <si>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</si>
  <si>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</si>
  <si>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</si>
  <si>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</si>
  <si>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</si>
  <si>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</si>
  <si>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</si>
  <si>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</si>
  <si>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</si>
  <si>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</si>
  <si>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</si>
  <si>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</si>
  <si>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</si>
  <si>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</si>
  <si>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</si>
  <si>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</si>
  <si>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</si>
  <si>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</si>
  <si>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</si>
  <si>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</si>
  <si>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</si>
  <si>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</si>
  <si>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</si>
  <si>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</si>
  <si>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</si>
  <si>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</si>
  <si>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</si>
  <si>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</si>
  <si>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</si>
  <si>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</si>
  <si>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</si>
  <si>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</si>
  <si>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</si>
  <si>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</si>
  <si>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</si>
  <si>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</si>
  <si>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</si>
  <si>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</si>
  <si>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</si>
  <si>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</si>
  <si>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</si>
  <si>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</si>
  <si>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</si>
  <si>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</si>
  <si>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</si>
  <si>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</si>
  <si>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</si>
  <si>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</si>
  <si>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</si>
  <si>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</si>
  <si>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</si>
  <si>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</si>
  <si>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</si>
  <si>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</si>
  <si>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</si>
  <si>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</si>
  <si>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</si>
  <si>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</si>
  <si>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</si>
  <si>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</si>
  <si>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</si>
  <si>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</si>
  <si>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</si>
  <si>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</si>
  <si>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</si>
  <si>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</si>
  <si>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</si>
  <si>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</si>
  <si>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</si>
  <si>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</si>
  <si>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</si>
  <si>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</si>
  <si>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</si>
  <si>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</si>
  <si>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</si>
  <si>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</si>
  <si>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</si>
  <si>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</si>
  <si>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</si>
  <si>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</si>
  <si>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</si>
  <si>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</si>
  <si>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</si>
  <si>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</si>
  <si>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</si>
  <si>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</si>
  <si>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</si>
  <si>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</si>
  <si>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</si>
  <si>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</si>
  <si>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</si>
  <si>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</si>
  <si>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</si>
  <si>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</si>
  <si>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</si>
  <si>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</si>
  <si>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</si>
  <si>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</si>
  <si>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</si>
  <si>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</si>
  <si>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</si>
  <si>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</si>
  <si>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</si>
  <si>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</si>
  <si>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</si>
  <si>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</si>
  <si>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</si>
  <si>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</si>
  <si>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</si>
  <si>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</si>
  <si>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</si>
  <si>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</si>
  <si>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</si>
  <si>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</si>
  <si>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</si>
  <si>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</si>
  <si>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</si>
  <si>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</si>
  <si>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</si>
  <si>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</si>
  <si>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</si>
  <si>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</si>
  <si>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</si>
  <si>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</si>
  <si>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</si>
  <si>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</si>
  <si>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</si>
  <si>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</si>
  <si>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</si>
  <si>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</si>
  <si>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</si>
  <si>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</si>
  <si>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</si>
  <si>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</si>
  <si>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</si>
  <si>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</si>
  <si>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</si>
  <si>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</si>
  <si>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</si>
  <si>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</si>
  <si>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</si>
  <si>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</si>
  <si>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</si>
  <si>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</si>
  <si>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</si>
  <si>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</si>
  <si>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</si>
  <si>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</si>
  <si>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</si>
  <si>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</si>
  <si>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</si>
  <si>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</si>
  <si>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</si>
  <si>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</si>
  <si>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</si>
  <si>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</si>
  <si>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</si>
  <si>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</si>
  <si>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</si>
  <si>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</si>
  <si>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</si>
  <si>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</si>
  <si>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</si>
  <si>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</si>
  <si>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</si>
  <si>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</si>
  <si>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</si>
  <si>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</si>
  <si>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</si>
  <si>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</si>
  <si>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</si>
  <si>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</si>
  <si>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</si>
  <si>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</si>
  <si>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</si>
  <si>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</si>
  <si>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</si>
  <si>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</si>
  <si>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</si>
  <si>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</si>
  <si>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</si>
  <si>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</si>
  <si>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</si>
  <si>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</si>
  <si>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</si>
  <si>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</si>
  <si>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</si>
  <si>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</si>
  <si>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</si>
  <si>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</si>
  <si>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</si>
  <si>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</si>
  <si>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</si>
  <si>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</si>
  <si>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</si>
  <si>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</si>
  <si>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</si>
  <si>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</si>
  <si>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</si>
  <si>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</si>
  <si>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</si>
  <si>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</si>
  <si>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</si>
  <si>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</si>
  <si>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</si>
  <si>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</si>
  <si>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</si>
  <si>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</si>
  <si>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</si>
  <si>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</si>
  <si>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</si>
  <si>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</si>
  <si>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</si>
  <si>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</si>
  <si>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</si>
  <si>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</si>
  <si>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</si>
  <si>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</si>
  <si>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</si>
  <si>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</si>
  <si>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</si>
  <si>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</si>
  <si>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</si>
  <si>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</si>
  <si>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</si>
  <si>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</si>
  <si>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</si>
  <si>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</si>
  <si>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</si>
  <si>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</si>
  <si>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</si>
  <si>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</si>
  <si>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</si>
  <si>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</si>
  <si>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</si>
  <si>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</si>
  <si>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</si>
  <si>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</si>
  <si>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</si>
  <si>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</si>
  <si>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</si>
  <si>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</si>
  <si>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</si>
  <si>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</si>
  <si>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</si>
  <si>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</si>
  <si>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</si>
  <si>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</si>
  <si>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</si>
  <si>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</si>
  <si>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</si>
  <si>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</si>
  <si>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</si>
  <si>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</si>
  <si>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</si>
  <si>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</si>
  <si>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</si>
  <si>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</si>
  <si>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</si>
  <si>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</si>
  <si>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</si>
  <si>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</si>
  <si>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</si>
  <si>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</si>
  <si>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</si>
  <si>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</si>
  <si>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</si>
  <si>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</si>
  <si>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</si>
  <si>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</si>
  <si>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</si>
  <si>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</si>
  <si>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</si>
  <si>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</si>
  <si>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</si>
  <si>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</si>
  <si>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</si>
  <si>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</si>
  <si>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</si>
  <si>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</si>
  <si>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</si>
  <si>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</si>
  <si>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</si>
  <si>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</si>
  <si>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</si>
  <si>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</si>
  <si>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</si>
  <si>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</si>
  <si>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</si>
  <si>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</si>
  <si>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</si>
  <si>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</si>
  <si>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</si>
  <si>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</si>
  <si>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</si>
  <si>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</si>
  <si>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</si>
  <si>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</si>
  <si>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</si>
  <si>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</si>
  <si>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</si>
  <si>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</si>
  <si>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</si>
  <si>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</si>
  <si>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</si>
  <si>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</si>
  <si>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</si>
  <si>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</si>
  <si>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</si>
  <si>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</si>
  <si>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</si>
  <si>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</si>
  <si>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</si>
  <si>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</si>
  <si>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</si>
  <si>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</si>
  <si>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</si>
  <si>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</si>
  <si>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</si>
  <si>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</si>
  <si>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</si>
  <si>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</si>
  <si>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</si>
  <si>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</si>
  <si>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</si>
  <si>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</si>
  <si>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</si>
  <si>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</si>
  <si>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</si>
  <si>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</si>
  <si>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</si>
  <si>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</si>
  <si>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</si>
  <si>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</si>
  <si>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</si>
  <si>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</si>
  <si>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</si>
  <si>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</si>
  <si>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</si>
  <si>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</si>
  <si>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</si>
  <si>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</si>
  <si>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</si>
  <si>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</si>
  <si>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</si>
  <si>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</si>
  <si>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</si>
  <si>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</si>
  <si>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</si>
  <si>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</si>
  <si>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</si>
  <si>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</si>
  <si>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</si>
  <si>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</si>
  <si>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</si>
  <si>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</si>
  <si>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</si>
  <si>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</si>
  <si>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</si>
  <si>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</si>
  <si>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</si>
  <si>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</si>
  <si>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</si>
  <si>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</si>
  <si>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</si>
  <si>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</si>
  <si>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</si>
  <si>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</si>
  <si>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</si>
  <si>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</si>
  <si>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</si>
  <si>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</si>
  <si>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</si>
  <si>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</si>
  <si>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</si>
  <si>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</si>
  <si>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</si>
  <si>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</si>
  <si>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</si>
  <si>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</si>
  <si>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</si>
  <si>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</si>
  <si>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</si>
  <si>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</si>
  <si>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</si>
  <si>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</si>
  <si>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</si>
  <si>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</si>
  <si>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</si>
  <si>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</si>
  <si>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</si>
  <si>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</si>
  <si>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</si>
  <si>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</si>
  <si>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</si>
  <si>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</si>
  <si>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</si>
  <si>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</si>
  <si>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</si>
  <si>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</si>
  <si>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</si>
  <si>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</si>
  <si>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</si>
  <si>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</si>
  <si>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</si>
  <si>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</si>
  <si>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</si>
  <si>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</si>
  <si>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</si>
  <si>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</si>
  <si>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</si>
  <si>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</si>
  <si>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</si>
  <si>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</si>
  <si>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</si>
  <si>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</si>
  <si>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</si>
  <si>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</si>
  <si>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</si>
  <si>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</si>
  <si>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</si>
  <si>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</si>
  <si>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</si>
  <si>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</si>
  <si>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</si>
  <si>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</si>
  <si>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</si>
  <si>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</si>
  <si>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</si>
  <si>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</si>
  <si>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</si>
  <si>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</si>
  <si>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</si>
  <si>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</si>
  <si>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</si>
  <si>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</si>
  <si>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</si>
  <si>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</si>
  <si>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</si>
  <si>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</si>
  <si>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</si>
  <si>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</si>
  <si>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</si>
  <si>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</si>
  <si>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</si>
  <si>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</si>
  <si>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</si>
  <si>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</si>
  <si>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</si>
  <si>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</si>
  <si>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</si>
  <si>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</si>
  <si>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</si>
  <si>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</si>
  <si>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</si>
  <si>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</si>
  <si>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</si>
  <si>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</si>
  <si>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</si>
  <si>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</si>
  <si>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</si>
  <si>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</si>
  <si>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</si>
  <si>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</si>
  <si>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</si>
  <si>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</si>
  <si>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</si>
  <si>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</si>
  <si>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</si>
  <si>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</si>
  <si>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</si>
  <si>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</si>
  <si>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</si>
  <si>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</si>
  <si>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</si>
  <si>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</si>
  <si>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</si>
  <si>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</si>
  <si>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</si>
  <si>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</si>
  <si>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</si>
  <si>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</si>
  <si>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</si>
  <si>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</si>
  <si>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</si>
  <si>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</si>
  <si>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</si>
  <si>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</si>
  <si>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</si>
  <si>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</si>
  <si>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</si>
  <si>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</si>
  <si>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</si>
  <si>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</si>
  <si>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</si>
  <si>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</si>
  <si>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</si>
  <si>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</si>
  <si>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</si>
  <si>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</si>
  <si>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</si>
  <si>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</si>
  <si>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</si>
  <si>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</si>
  <si>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</si>
  <si>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</si>
  <si>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</si>
  <si>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</si>
  <si>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</si>
  <si>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</si>
  <si>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</si>
  <si>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</si>
  <si>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</si>
  <si>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</si>
  <si>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</si>
  <si>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</si>
  <si>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</si>
  <si>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</si>
  <si>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</si>
  <si>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</si>
  <si>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</si>
  <si>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</si>
  <si>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</si>
  <si>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</si>
  <si>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</si>
  <si>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</si>
  <si>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</si>
  <si>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</si>
  <si>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</si>
  <si>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</si>
  <si>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</si>
  <si>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</si>
  <si>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</si>
  <si>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</si>
  <si>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</si>
  <si>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</si>
  <si>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</si>
  <si>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</si>
  <si>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</si>
  <si>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</si>
  <si>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</si>
  <si>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</si>
  <si>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</si>
  <si>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</si>
  <si>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</si>
  <si>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</si>
  <si>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</si>
  <si>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</si>
  <si>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</si>
  <si>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</si>
  <si>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</si>
  <si>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</si>
  <si>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</si>
  <si>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</si>
  <si>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</si>
  <si>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</si>
  <si>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</si>
  <si>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</si>
  <si>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</si>
  <si>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</si>
  <si>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</si>
  <si>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</si>
  <si>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</si>
  <si>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</si>
  <si>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</si>
  <si>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</si>
  <si>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</si>
  <si>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</si>
  <si>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</si>
  <si>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</si>
  <si>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</si>
  <si>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</si>
  <si>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</si>
  <si>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</si>
  <si>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</si>
  <si>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</si>
  <si>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</si>
  <si>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</si>
  <si>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</si>
  <si>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</si>
  <si>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</si>
  <si>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</si>
  <si>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</si>
  <si>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</si>
  <si>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</si>
  <si>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</si>
  <si>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</si>
  <si>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</si>
  <si>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</si>
  <si>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</si>
  <si>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</si>
  <si>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</si>
  <si>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</si>
  <si>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</si>
  <si>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</si>
  <si>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</si>
  <si>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</si>
  <si>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</si>
  <si>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</si>
  <si>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</si>
  <si>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</si>
  <si>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</si>
  <si>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</si>
  <si>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</si>
  <si>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</si>
  <si>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</si>
  <si>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</si>
  <si>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</si>
  <si>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</si>
  <si>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</si>
  <si>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</si>
  <si>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</si>
  <si>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</si>
  <si>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</si>
  <si>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</si>
  <si>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</si>
  <si>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</si>
  <si>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</si>
  <si>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</si>
  <si>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</si>
  <si>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</si>
  <si>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</si>
  <si>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</si>
  <si>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</si>
  <si>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</si>
  <si>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</si>
  <si>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</si>
  <si>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</si>
  <si>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</si>
  <si>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</si>
  <si>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</si>
  <si>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</si>
  <si>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</si>
  <si>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</si>
  <si>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</si>
  <si>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</si>
  <si>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</si>
  <si>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</si>
  <si>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</si>
  <si>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</si>
  <si>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</si>
  <si>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</si>
  <si>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</si>
  <si>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</si>
  <si>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</si>
  <si>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</si>
  <si>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</si>
  <si>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</si>
  <si>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</si>
  <si>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</si>
  <si>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</si>
  <si>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</si>
  <si>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</si>
  <si>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</si>
  <si>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</si>
  <si>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</si>
  <si>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</si>
  <si>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</si>
  <si>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</si>
  <si>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</si>
  <si>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</si>
  <si>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</si>
  <si>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</si>
  <si>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</si>
  <si>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</si>
  <si>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</si>
  <si>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</si>
  <si>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</si>
  <si>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</si>
  <si>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</si>
  <si>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</si>
  <si>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</si>
  <si>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</si>
  <si>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</si>
  <si>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</si>
  <si>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</si>
  <si>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</si>
  <si>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</si>
  <si>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</si>
  <si>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</si>
  <si>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</si>
  <si>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</si>
  <si>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</si>
  <si>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</si>
  <si>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</si>
  <si>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</si>
  <si>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</si>
  <si>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</si>
  <si>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</si>
  <si>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</si>
  <si>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</si>
  <si>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</si>
  <si>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</si>
  <si>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</si>
  <si>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</si>
  <si>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</si>
  <si>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</si>
  <si>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</si>
  <si>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</si>
  <si>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</si>
  <si>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</si>
  <si>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</si>
  <si>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</si>
  <si>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</si>
  <si>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</si>
  <si>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</si>
  <si>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</si>
  <si>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</si>
  <si>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</si>
  <si>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</si>
  <si>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</si>
  <si>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</si>
  <si>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</si>
  <si>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</si>
  <si>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</si>
  <si>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</si>
  <si>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</si>
  <si>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</si>
  <si>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</si>
  <si>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</si>
  <si>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</si>
  <si>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</si>
  <si>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</si>
  <si>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</si>
  <si>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</si>
  <si>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</si>
  <si>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</si>
  <si>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</si>
  <si>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</si>
  <si>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</si>
  <si>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</si>
  <si>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</si>
  <si>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</si>
  <si>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</si>
  <si>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</si>
  <si>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</si>
  <si>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</si>
  <si>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</si>
  <si>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</si>
  <si>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</si>
  <si>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</si>
  <si>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</si>
  <si>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</si>
  <si>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</si>
  <si>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</si>
  <si>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</si>
  <si>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</si>
  <si>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</si>
  <si>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</si>
  <si>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</si>
  <si>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</si>
  <si>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</si>
  <si>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</si>
  <si>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</si>
  <si>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</si>
  <si>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</si>
  <si>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</si>
  <si>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</si>
  <si>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</si>
  <si>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</si>
  <si>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</si>
  <si>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</si>
  <si>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</si>
  <si>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</si>
  <si>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</si>
  <si>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</si>
  <si>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</si>
  <si>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</si>
  <si>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</si>
  <si>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</si>
  <si>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</si>
  <si>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</si>
  <si>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</si>
  <si>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</si>
  <si>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</si>
  <si>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</si>
  <si>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</si>
  <si>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</si>
  <si>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</si>
  <si>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</si>
  <si>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</si>
  <si>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</si>
  <si>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</si>
  <si>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</si>
  <si>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</si>
  <si>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</si>
  <si>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</si>
  <si>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</si>
  <si>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</si>
  <si>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</si>
  <si>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</si>
  <si>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</si>
  <si>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</si>
  <si>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</si>
  <si>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</si>
  <si>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</si>
  <si>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</si>
  <si>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</si>
  <si>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</si>
  <si>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</si>
  <si>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</si>
  <si>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</si>
  <si>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</si>
  <si>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</si>
  <si>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</si>
  <si>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</si>
  <si>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</si>
  <si>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</si>
  <si>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</si>
  <si>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</si>
  <si>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</si>
  <si>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</si>
  <si>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</si>
  <si>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</si>
  <si>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</si>
  <si>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</si>
  <si>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</si>
  <si>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</si>
  <si>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</si>
  <si>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</si>
  <si>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</si>
  <si>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</si>
  <si>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</si>
  <si>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</si>
  <si>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</si>
  <si>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</si>
  <si>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</si>
  <si>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</si>
  <si>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</si>
  <si>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</si>
  <si>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</si>
  <si>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</si>
  <si>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</si>
  <si>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</si>
  <si>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</si>
  <si>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</si>
  <si>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</si>
  <si>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</si>
  <si>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</si>
  <si>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</si>
  <si>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</si>
  <si>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</si>
  <si>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</si>
  <si>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</si>
  <si>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</si>
  <si>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</si>
  <si>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</si>
  <si>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</si>
  <si>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</si>
  <si>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</si>
  <si>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</si>
  <si>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</si>
  <si>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</si>
  <si>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</si>
  <si>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</si>
  <si>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</si>
  <si>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</si>
  <si>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</si>
  <si>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</si>
  <si>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</si>
  <si>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</si>
  <si>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</si>
  <si>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</si>
  <si>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</si>
  <si>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</si>
  <si>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</si>
  <si>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</si>
  <si>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</si>
  <si>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</si>
  <si>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</si>
  <si>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</si>
  <si>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</si>
  <si>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</si>
  <si>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</si>
  <si>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</si>
  <si>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</si>
  <si>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</si>
  <si>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</si>
  <si>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</si>
  <si>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</si>
  <si>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</si>
  <si>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</si>
  <si>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</si>
  <si>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</si>
  <si>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</si>
  <si>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</si>
  <si>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</si>
  <si>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</si>
  <si>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</si>
  <si>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</si>
  <si>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</si>
  <si>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</si>
  <si>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</si>
  <si>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</si>
  <si>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</si>
  <si>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</si>
  <si>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</si>
  <si>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</si>
  <si>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</si>
  <si>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</si>
  <si>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</si>
  <si>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</si>
  <si>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</si>
  <si>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</si>
  <si>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</si>
  <si>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</si>
  <si>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</si>
  <si>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</si>
  <si>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</si>
  <si>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</si>
  <si>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</si>
  <si>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</si>
  <si>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</si>
  <si>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</si>
  <si>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</si>
  <si>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</si>
  <si>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</si>
  <si>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</si>
  <si>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</si>
  <si>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</si>
  <si>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</si>
  <si>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</si>
  <si>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</si>
  <si>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</si>
  <si>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</si>
  <si>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</si>
  <si>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</si>
  <si>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</si>
  <si>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</si>
  <si>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</si>
  <si>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</si>
  <si>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</si>
  <si>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</si>
  <si>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</si>
  <si>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</si>
  <si>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</si>
  <si>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</si>
  <si>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</si>
  <si>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</si>
  <si>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</si>
  <si>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</si>
  <si>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</si>
  <si>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</si>
  <si>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</si>
  <si>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</si>
  <si>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</si>
  <si>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</si>
  <si>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</si>
  <si>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</si>
  <si>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</si>
  <si>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</si>
  <si>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</si>
  <si>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</si>
  <si>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</si>
  <si>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</si>
  <si>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</si>
  <si>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</si>
  <si>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</si>
  <si>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</si>
  <si>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</si>
  <si>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</si>
  <si>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</si>
  <si>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</si>
  <si>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</si>
  <si>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</si>
  <si>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</si>
  <si>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</si>
  <si>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</si>
  <si>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</si>
  <si>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</si>
  <si>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</si>
  <si>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</si>
  <si>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</si>
  <si>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</si>
  <si>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</si>
  <si>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</si>
  <si>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</si>
  <si>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</si>
  <si>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</si>
  <si>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</si>
  <si>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</si>
  <si>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</si>
  <si>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</si>
  <si>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</si>
  <si>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</si>
  <si>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</si>
  <si>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</si>
  <si>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</si>
  <si>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</si>
  <si>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</si>
  <si>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</si>
  <si>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</si>
  <si>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</si>
  <si>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</si>
  <si>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</si>
  <si>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</si>
  <si>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</si>
  <si>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</si>
  <si>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</si>
  <si>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</si>
  <si>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</si>
  <si>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</si>
  <si>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</si>
  <si>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</si>
  <si>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</si>
  <si>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</si>
  <si>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</si>
  <si>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</si>
  <si>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</si>
  <si>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</si>
  <si>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</si>
  <si>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</si>
  <si>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</si>
  <si>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</si>
  <si>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</si>
  <si>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</si>
  <si>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</si>
  <si>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</si>
  <si>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</si>
  <si>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</si>
  <si>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</si>
  <si>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</si>
  <si>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</si>
  <si>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</si>
  <si>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</si>
  <si>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</si>
  <si>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</si>
  <si>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</si>
  <si>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</si>
  <si>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</si>
  <si>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</si>
  <si>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</si>
  <si>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</si>
  <si>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</si>
  <si>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</si>
  <si>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</si>
  <si>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</si>
  <si>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</si>
  <si>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</si>
  <si>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</si>
  <si>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</si>
  <si>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</si>
  <si>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</si>
  <si>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</si>
  <si>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</si>
  <si>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</si>
  <si>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</si>
  <si>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</si>
  <si>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</si>
  <si>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</si>
  <si>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</si>
  <si>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</si>
  <si>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</si>
  <si>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</si>
  <si>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</si>
  <si>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</si>
  <si>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</si>
  <si>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</si>
  <si>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</si>
  <si>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</si>
  <si>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</si>
  <si>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</si>
  <si>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</si>
  <si>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</si>
  <si>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</si>
  <si>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</si>
  <si>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</si>
  <si>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</si>
  <si>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</si>
  <si>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</si>
  <si>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</si>
  <si>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</si>
  <si>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</si>
  <si>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</si>
  <si>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</si>
  <si>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</si>
  <si>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</si>
  <si>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</si>
  <si>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</si>
  <si>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</si>
  <si>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</si>
  <si>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</si>
  <si>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</si>
  <si>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</si>
  <si>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</si>
  <si>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</si>
  <si>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</si>
  <si>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</si>
  <si>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</si>
  <si>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</si>
  <si>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</si>
  <si>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</si>
  <si>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</si>
  <si>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</si>
  <si>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</si>
  <si>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</si>
  <si>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</si>
  <si>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</si>
  <si>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</si>
  <si>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</si>
  <si>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</si>
  <si>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</si>
  <si>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</si>
  <si>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</si>
  <si>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</si>
  <si>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</si>
  <si>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</si>
  <si>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</si>
  <si>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</si>
  <si>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</si>
  <si>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</si>
  <si>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</si>
  <si>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</si>
  <si>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</si>
  <si>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</si>
  <si>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</si>
  <si>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</si>
  <si>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</si>
  <si>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</si>
  <si>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</si>
  <si>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</si>
  <si>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</si>
  <si>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</si>
  <si>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</si>
  <si>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</si>
  <si>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</si>
  <si>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</si>
  <si>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</si>
  <si>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</si>
  <si>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</si>
  <si>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</si>
  <si>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</si>
  <si>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</si>
  <si>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</si>
  <si>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</si>
  <si>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</si>
  <si>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</si>
  <si>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</si>
  <si>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</si>
  <si>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</si>
  <si>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</si>
  <si>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</si>
  <si>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</si>
  <si>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</si>
  <si>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</si>
  <si>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</si>
  <si>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</si>
  <si>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</si>
  <si>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</si>
  <si>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</si>
  <si>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</si>
  <si>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</si>
  <si>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</si>
  <si>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</si>
  <si>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</si>
  <si>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</si>
  <si>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</si>
  <si>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</si>
  <si>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</si>
  <si>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</si>
  <si>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</si>
  <si>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</si>
  <si>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</si>
  <si>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</si>
  <si>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</si>
  <si>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</si>
  <si>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</si>
  <si>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</si>
  <si>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</si>
  <si>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</si>
  <si>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</si>
  <si>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</si>
  <si>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</si>
  <si>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</si>
  <si>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</si>
  <si>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</si>
  <si>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</si>
  <si>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</si>
  <si>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</si>
  <si>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</si>
  <si>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</si>
  <si>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</si>
  <si>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</si>
  <si>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</si>
  <si>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</si>
  <si>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</si>
  <si>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</si>
  <si>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</si>
  <si>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</si>
  <si>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</si>
  <si>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</si>
  <si>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</si>
  <si>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</si>
  <si>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</si>
  <si>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</si>
  <si>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</si>
  <si>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</si>
  <si>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</si>
  <si>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</si>
  <si>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</si>
  <si>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</si>
  <si>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</si>
  <si>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</si>
  <si>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</si>
  <si>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</si>
  <si>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</si>
  <si>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</si>
  <si>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</si>
  <si>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</si>
  <si>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</si>
  <si>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</si>
  <si>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</si>
  <si>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</si>
  <si>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</si>
  <si>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</si>
  <si>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</si>
  <si>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</si>
  <si>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</si>
  <si>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</si>
  <si>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</si>
  <si>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</si>
  <si>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</si>
  <si>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</si>
  <si>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</si>
  <si>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</si>
  <si>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</si>
  <si>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</si>
  <si>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</si>
  <si>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</si>
  <si>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</si>
  <si>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</si>
  <si>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</si>
  <si>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</si>
  <si>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</si>
  <si>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</si>
  <si>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</si>
  <si>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</si>
  <si>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</si>
  <si>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</si>
  <si>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</si>
  <si>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</si>
  <si>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</si>
  <si>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</si>
  <si>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</si>
  <si>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</si>
  <si>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</si>
  <si>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</si>
  <si>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</si>
  <si>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</si>
  <si>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</si>
  <si>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</si>
  <si>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</si>
  <si>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</si>
  <si>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</si>
  <si>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</si>
  <si>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</si>
  <si>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</si>
  <si>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</si>
  <si>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</si>
  <si>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</si>
  <si>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</si>
  <si>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</si>
  <si>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</si>
  <si>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</si>
  <si>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</si>
  <si>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</si>
  <si>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</si>
  <si>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</si>
  <si>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</si>
  <si>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</si>
  <si>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</si>
  <si>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</si>
  <si>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</si>
  <si>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</si>
  <si>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</si>
  <si>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</si>
  <si>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</si>
  <si>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</si>
  <si>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</si>
  <si>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</si>
  <si>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</si>
  <si>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</si>
  <si>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</si>
  <si>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</si>
  <si>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</si>
  <si>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</si>
  <si>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</si>
  <si>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</si>
  <si>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</si>
  <si>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</si>
  <si>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</si>
  <si>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</si>
  <si>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</si>
  <si>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</si>
  <si>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</si>
  <si>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</si>
  <si>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</si>
  <si>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</si>
  <si>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</si>
  <si>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</si>
  <si>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</si>
  <si>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</si>
  <si>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</si>
  <si>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</si>
  <si>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</si>
  <si>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</si>
  <si>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</si>
  <si>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</si>
  <si>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</si>
  <si>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</si>
  <si>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</si>
  <si>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</si>
  <si>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</si>
  <si>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</si>
  <si>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</si>
  <si>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</si>
  <si>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</si>
  <si>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</si>
  <si>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</si>
  <si>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</si>
  <si>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</si>
  <si>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</si>
  <si>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</si>
  <si>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</si>
  <si>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</si>
  <si>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</si>
  <si>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</si>
  <si>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</si>
  <si>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</si>
  <si>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</si>
  <si>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</si>
  <si>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</si>
  <si>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</si>
  <si>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</si>
  <si>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</si>
  <si>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</si>
  <si>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</si>
  <si>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</si>
  <si>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</si>
  <si>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</si>
  <si>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</si>
  <si>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</si>
  <si>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</si>
  <si>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</si>
  <si>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</si>
  <si>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</si>
  <si>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</si>
  <si>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</si>
  <si>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</si>
  <si>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</si>
  <si>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</si>
  <si>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</si>
  <si>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</si>
  <si>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</si>
  <si>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</si>
  <si>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</si>
  <si>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</si>
  <si>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</si>
  <si>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</si>
  <si>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</si>
  <si>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</si>
  <si>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</si>
  <si>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</si>
  <si>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</si>
  <si>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</si>
  <si>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</si>
  <si>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</si>
  <si>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</si>
  <si>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</si>
  <si>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</si>
  <si>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</si>
  <si>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</si>
  <si>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</si>
  <si>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</si>
  <si>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</si>
  <si>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</si>
  <si>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</si>
  <si>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</si>
  <si>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</si>
  <si>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</si>
  <si>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</si>
  <si>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</si>
  <si>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</si>
  <si>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</si>
  <si>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</si>
  <si>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</si>
  <si>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</si>
  <si>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</si>
  <si>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</si>
  <si>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</si>
  <si>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</si>
  <si>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</si>
  <si>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</si>
  <si>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</si>
  <si>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</si>
  <si>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</si>
  <si>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</si>
  <si>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</si>
  <si>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</si>
  <si>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</si>
  <si>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</si>
  <si>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</si>
  <si>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</si>
  <si>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</si>
  <si>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</si>
  <si>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</si>
  <si>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</si>
  <si>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</si>
  <si>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</si>
  <si>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</si>
  <si>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</si>
  <si>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</si>
  <si>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</si>
  <si>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</si>
  <si>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</si>
  <si>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</si>
  <si>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</si>
  <si>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</si>
  <si>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</si>
  <si>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</si>
  <si>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</si>
  <si>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</si>
  <si>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</si>
  <si>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</si>
  <si>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</si>
  <si>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</si>
  <si>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</si>
  <si>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</si>
  <si>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</si>
  <si>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</si>
  <si>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</si>
  <si>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</si>
  <si>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</si>
  <si>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</si>
  <si>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</si>
  <si>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</si>
  <si>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</si>
  <si>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</si>
  <si>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</si>
  <si>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</si>
  <si>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</si>
  <si>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</si>
  <si>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</si>
  <si>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</si>
  <si>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</si>
  <si>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</si>
  <si>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</si>
  <si>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</si>
  <si>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</si>
  <si>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</si>
  <si>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</si>
  <si>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</si>
  <si>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</si>
  <si>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</si>
  <si>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</si>
  <si>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</si>
  <si>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</si>
  <si>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</si>
  <si>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</si>
  <si>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</si>
  <si>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</si>
  <si>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</si>
  <si>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</si>
  <si>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</si>
  <si>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</si>
  <si>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</si>
  <si>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</si>
  <si>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</si>
  <si>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</si>
  <si>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</si>
  <si>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</si>
  <si>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</si>
  <si>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</si>
  <si>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</si>
  <si>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</si>
  <si>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</si>
  <si>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</si>
  <si>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</si>
  <si>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</si>
  <si>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</si>
  <si>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</si>
  <si>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</si>
  <si>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</si>
  <si>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</si>
  <si>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</si>
  <si>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</si>
  <si>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</si>
  <si>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</si>
  <si>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</si>
  <si>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</si>
  <si>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</si>
  <si>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</si>
  <si>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</si>
  <si>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</si>
  <si>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</si>
  <si>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</si>
  <si>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</si>
  <si>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</si>
  <si>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</si>
  <si>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</si>
  <si>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</si>
  <si>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</si>
  <si>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</si>
  <si>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</si>
  <si>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</si>
  <si>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</si>
  <si>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</si>
  <si>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</si>
  <si>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</si>
  <si>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</si>
  <si>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</si>
  <si>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</si>
  <si>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</si>
  <si>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</si>
  <si>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</si>
  <si>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</si>
  <si>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</si>
  <si>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</si>
  <si>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</si>
  <si>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</si>
  <si>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</si>
  <si>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</si>
  <si>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</si>
  <si>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</si>
  <si>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</si>
  <si>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</si>
  <si>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</si>
  <si>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</si>
  <si>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</si>
  <si>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</si>
  <si>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</si>
  <si>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</si>
  <si>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</si>
  <si>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</si>
  <si>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</si>
  <si>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</si>
  <si>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</si>
  <si>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</si>
  <si>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</si>
  <si>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</si>
  <si>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</si>
  <si>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</si>
  <si>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</si>
  <si>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</si>
  <si>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</si>
  <si>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</si>
  <si>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</si>
  <si>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</si>
  <si>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</si>
  <si>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</si>
  <si>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</si>
  <si>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</si>
  <si>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</si>
  <si>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</si>
  <si>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</si>
  <si>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</si>
  <si>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</si>
  <si>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</si>
  <si>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</si>
  <si>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</si>
  <si>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</si>
  <si>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</si>
  <si>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</si>
  <si>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</si>
  <si>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</si>
  <si>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</si>
  <si>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</si>
  <si>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</si>
  <si>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</si>
  <si>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</si>
  <si>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</si>
  <si>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</si>
  <si>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</si>
  <si>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</si>
  <si>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</si>
  <si>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</si>
  <si>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</si>
  <si>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</si>
  <si>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</si>
  <si>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</si>
  <si>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</si>
  <si>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</si>
  <si>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</si>
  <si>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</si>
  <si>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</si>
  <si>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</si>
  <si>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</si>
  <si>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</si>
  <si>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</si>
  <si>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</si>
  <si>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</si>
  <si>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</si>
  <si>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</si>
  <si>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</si>
  <si>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</si>
  <si>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</si>
  <si>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</si>
  <si>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</si>
  <si>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</si>
  <si>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</si>
  <si>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</si>
  <si>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</si>
  <si>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</si>
  <si>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</si>
  <si>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</si>
  <si>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</si>
  <si>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</si>
  <si>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</si>
  <si>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</si>
  <si>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</si>
  <si>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</si>
  <si>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</si>
  <si>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</si>
  <si>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</si>
  <si>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</si>
  <si>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</si>
  <si>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</si>
  <si>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</si>
  <si>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</si>
  <si>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</si>
  <si>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</si>
  <si>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</si>
  <si>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</si>
  <si>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</si>
  <si>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</si>
  <si>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</si>
  <si>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</si>
  <si>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</si>
  <si>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</si>
  <si>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</si>
  <si>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</si>
  <si>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</si>
  <si>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</si>
  <si>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</si>
  <si>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</si>
  <si>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</si>
  <si>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</si>
  <si>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</si>
  <si>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</si>
  <si>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</si>
  <si>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</si>
  <si>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</si>
  <si>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</si>
  <si>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</si>
  <si>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</si>
  <si>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</si>
  <si>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</si>
  <si>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</si>
  <si>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</si>
  <si>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</si>
  <si>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</si>
  <si>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</si>
  <si>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</si>
  <si>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</si>
  <si>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</si>
  <si>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</si>
  <si>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</si>
  <si>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</si>
  <si>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</si>
  <si>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</si>
  <si>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</si>
  <si>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</si>
  <si>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</si>
  <si>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</si>
  <si>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</si>
  <si>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</si>
  <si>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</si>
  <si>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</si>
  <si>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</si>
  <si>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</si>
  <si>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</si>
  <si>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</si>
  <si>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</si>
  <si>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</si>
  <si>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</si>
  <si>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</si>
  <si>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</si>
  <si>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</si>
  <si>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</si>
  <si>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</si>
  <si>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</si>
  <si>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</si>
  <si>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</si>
  <si>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</si>
  <si>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</si>
  <si>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</si>
  <si>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</si>
  <si>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</si>
  <si>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</si>
  <si>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</si>
  <si>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</si>
  <si>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</si>
  <si>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</si>
  <si>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</si>
  <si>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</si>
  <si>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</si>
  <si>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</si>
  <si>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</si>
  <si>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</si>
  <si>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</si>
  <si>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</si>
  <si>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</si>
  <si>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</si>
  <si>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</si>
  <si>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</si>
  <si>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</si>
  <si>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</si>
  <si>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</si>
  <si>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</si>
  <si>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</si>
  <si>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</si>
  <si>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</si>
  <si>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</si>
  <si>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</si>
  <si>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</si>
  <si>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</si>
  <si>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</si>
  <si>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</si>
  <si>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</si>
  <si>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</si>
  <si>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</si>
  <si>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</si>
  <si>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</si>
  <si>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</si>
  <si>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</si>
  <si>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</si>
  <si>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</si>
  <si>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</si>
  <si>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</si>
  <si>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</si>
  <si>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</si>
  <si>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</si>
  <si>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</si>
  <si>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</si>
  <si>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</si>
  <si>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</si>
  <si>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</si>
  <si>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</si>
  <si>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</si>
  <si>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</si>
  <si>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</si>
  <si>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</si>
  <si>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</si>
  <si>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</si>
  <si>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</si>
  <si>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</si>
  <si>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</si>
  <si>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</si>
  <si>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</si>
  <si>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</si>
  <si>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</si>
  <si>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</si>
  <si>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</si>
  <si>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</si>
  <si>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</si>
  <si>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</si>
  <si>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</si>
  <si>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</si>
  <si>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</si>
  <si>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</si>
  <si>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</si>
  <si>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</si>
  <si>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</si>
  <si>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</si>
  <si>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</si>
  <si>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</si>
  <si>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</si>
  <si>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</si>
  <si>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</si>
  <si>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</si>
  <si>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</si>
  <si>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</si>
  <si>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</si>
  <si>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</si>
  <si>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</si>
  <si>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</si>
  <si>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</si>
  <si>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</si>
  <si>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</si>
  <si>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</si>
  <si>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</si>
  <si>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</si>
  <si>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</si>
  <si>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</si>
  <si>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</si>
  <si>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</si>
  <si>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</si>
  <si>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</si>
  <si>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</si>
  <si>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</si>
  <si>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</si>
  <si>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</si>
  <si>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</si>
  <si>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</si>
  <si>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</si>
  <si>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</si>
  <si>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</si>
  <si>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</si>
  <si>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</si>
  <si>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</si>
  <si>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</si>
  <si>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</si>
  <si>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</si>
  <si>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</si>
  <si>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</si>
  <si>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</si>
  <si>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</si>
  <si>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</si>
  <si>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</si>
  <si>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</si>
  <si>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</si>
  <si>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</si>
  <si>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</si>
  <si>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</si>
  <si>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</si>
  <si>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</si>
  <si>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</si>
  <si>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</si>
  <si>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</si>
  <si>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</si>
  <si>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</si>
  <si>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</si>
  <si>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</si>
  <si>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</si>
  <si>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</si>
  <si>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</si>
  <si>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</si>
  <si>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</si>
  <si>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</si>
  <si>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</si>
  <si>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</si>
  <si>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</si>
  <si>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</si>
  <si>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</si>
  <si>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</si>
  <si>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</si>
  <si>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</si>
  <si>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</si>
  <si>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</si>
  <si>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</si>
  <si>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</si>
  <si>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</si>
  <si>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</si>
  <si>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</si>
  <si>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</si>
  <si>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</si>
  <si>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</si>
  <si>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</si>
  <si>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</si>
  <si>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</si>
  <si>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</si>
  <si>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</si>
  <si>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</si>
  <si>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</si>
  <si>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</si>
  <si>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</si>
  <si>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</si>
  <si>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</si>
  <si>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</si>
  <si>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</si>
  <si>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</si>
  <si>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</si>
  <si>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</si>
  <si>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</si>
  <si>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</si>
  <si>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</si>
  <si>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</si>
  <si>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</si>
  <si>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</si>
  <si>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</si>
  <si>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</si>
  <si>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</si>
  <si>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</si>
  <si>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</si>
  <si>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</si>
  <si>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</si>
  <si>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</si>
  <si>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</si>
  <si>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</si>
  <si>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</si>
  <si>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</si>
  <si>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</si>
  <si>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</si>
  <si>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</si>
  <si>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</si>
  <si>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</si>
  <si>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</si>
  <si>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</si>
  <si>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</si>
  <si>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</si>
  <si>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</si>
  <si>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</si>
  <si>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</si>
  <si>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</si>
  <si>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</si>
  <si>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</si>
  <si>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</si>
  <si>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</si>
  <si>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</si>
  <si>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</si>
  <si>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</si>
  <si>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</si>
  <si>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</si>
  <si>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</si>
  <si>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</si>
  <si>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</si>
  <si>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</si>
  <si>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</si>
  <si>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</si>
  <si>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</si>
  <si>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</si>
  <si>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</si>
  <si>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</si>
  <si>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</si>
  <si>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</si>
  <si>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</si>
  <si>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</si>
  <si>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</si>
  <si>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</si>
  <si>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</si>
  <si>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</si>
  <si>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</si>
  <si>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</si>
  <si>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</si>
  <si>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</si>
  <si>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</si>
  <si>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</si>
  <si>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</si>
  <si>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</si>
  <si>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</si>
  <si>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</si>
  <si>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</si>
  <si>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</si>
  <si>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</si>
  <si>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</si>
  <si>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</si>
  <si>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</si>
  <si>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</si>
  <si>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</si>
  <si>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</si>
  <si>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</si>
  <si>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</si>
  <si>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</si>
  <si>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</si>
  <si>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</si>
  <si>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</si>
  <si>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</si>
  <si>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</si>
  <si>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</si>
  <si>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</si>
  <si>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</si>
  <si>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</si>
  <si>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</si>
  <si>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</si>
  <si>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</si>
  <si>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</si>
  <si>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</si>
  <si>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</si>
  <si>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</si>
  <si>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</si>
  <si>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</si>
  <si>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</si>
  <si>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</si>
  <si>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</si>
  <si>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</si>
  <si>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</si>
  <si>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</si>
  <si>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</si>
  <si>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</si>
  <si>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</si>
  <si>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</si>
  <si>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</si>
  <si>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</si>
  <si>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</si>
  <si>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</si>
  <si>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</si>
  <si>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</si>
  <si>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</si>
  <si>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</si>
  <si>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</si>
  <si>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</si>
  <si>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</si>
  <si>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</si>
  <si>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</si>
  <si>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</si>
  <si>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</si>
  <si>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</si>
  <si>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</si>
  <si>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</si>
  <si>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</si>
  <si>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</si>
  <si>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</si>
  <si>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</si>
  <si>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</si>
  <si>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</si>
  <si>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</si>
  <si>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</si>
  <si>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</si>
  <si>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</si>
  <si>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</si>
  <si>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</si>
  <si>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</si>
  <si>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</si>
  <si>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</si>
  <si>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</si>
  <si>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</si>
  <si>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</si>
  <si>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</si>
  <si>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</si>
  <si>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</si>
  <si>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</si>
  <si>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</si>
  <si>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</si>
  <si>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</si>
  <si>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</si>
  <si>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</si>
  <si>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</si>
  <si>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</si>
  <si>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</si>
  <si>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</si>
  <si>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</si>
  <si>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</si>
  <si>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</si>
  <si>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</si>
  <si>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</si>
  <si>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</si>
  <si>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</si>
  <si>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</si>
  <si>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</si>
  <si>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</si>
  <si>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</si>
  <si>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</si>
  <si>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</si>
  <si>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</si>
  <si>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</si>
  <si>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</si>
  <si>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</si>
  <si>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</si>
  <si>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</si>
  <si>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</si>
  <si>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</si>
  <si>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</si>
  <si>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</si>
  <si>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</si>
  <si>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</si>
  <si>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</si>
  <si>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</si>
  <si>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</si>
  <si>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</si>
  <si>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</si>
  <si>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</si>
  <si>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</si>
  <si>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</si>
  <si>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</si>
  <si>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</si>
  <si>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</si>
  <si>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</si>
  <si>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</si>
  <si>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</si>
  <si>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</si>
  <si>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</si>
  <si>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</si>
  <si>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</si>
  <si>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</si>
  <si>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</si>
  <si>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</si>
  <si>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</si>
  <si>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</si>
  <si>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</si>
  <si>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</si>
  <si>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</si>
  <si>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</si>
  <si>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</si>
  <si>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</si>
  <si>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</si>
  <si>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</si>
  <si>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</si>
  <si>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</si>
  <si>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</si>
  <si>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</si>
  <si>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</si>
  <si>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</si>
  <si>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</si>
  <si>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</si>
  <si>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</si>
  <si>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</si>
  <si>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</si>
  <si>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</si>
  <si>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</si>
  <si>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</si>
  <si>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</si>
  <si>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</si>
  <si>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</si>
  <si>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</si>
  <si>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</si>
  <si>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</si>
  <si>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</si>
  <si>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</si>
  <si>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</si>
  <si>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</si>
  <si>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</si>
  <si>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</si>
  <si>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</si>
  <si>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</si>
  <si>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</si>
  <si>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</si>
  <si>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</si>
  <si>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</si>
  <si>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</si>
  <si>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</si>
  <si>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</si>
  <si>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</si>
  <si>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</si>
  <si>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</si>
  <si>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</si>
  <si>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</si>
  <si>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</si>
  <si>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</si>
  <si>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</si>
  <si>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</si>
  <si>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</si>
  <si>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</si>
  <si>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</si>
  <si>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</si>
  <si>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</si>
  <si>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</si>
  <si>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</si>
  <si>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</si>
  <si>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</si>
  <si>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</si>
  <si>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</si>
  <si>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</si>
  <si>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</si>
  <si>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</si>
  <si>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</si>
  <si>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</si>
  <si>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</si>
  <si>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</si>
  <si>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</si>
  <si>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</si>
  <si>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</si>
  <si>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</si>
  <si>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</si>
  <si>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</si>
  <si>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</si>
  <si>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</si>
  <si>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</si>
  <si>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</si>
  <si>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</si>
  <si>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</si>
  <si>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</si>
  <si>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</si>
  <si>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</si>
  <si>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</si>
  <si>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</si>
  <si>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</si>
  <si>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</si>
  <si>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</si>
  <si>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</si>
  <si>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</si>
  <si>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</si>
  <si>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</si>
  <si>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</si>
  <si>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</si>
  <si>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</si>
  <si>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</si>
  <si>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</si>
  <si>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</si>
  <si>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</si>
  <si>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</si>
  <si>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</si>
  <si>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</si>
  <si>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</si>
  <si>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</si>
  <si>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</si>
  <si>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</si>
  <si>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</si>
  <si>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</si>
  <si>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</si>
  <si>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</si>
  <si>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</si>
  <si>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</si>
  <si>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</si>
  <si>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</si>
  <si>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</si>
  <si>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</si>
  <si>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</si>
  <si>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</si>
  <si>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</si>
  <si>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</si>
  <si>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</si>
  <si>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</si>
  <si>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</si>
  <si>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</si>
  <si>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</si>
  <si>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</si>
  <si>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</si>
  <si>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</si>
  <si>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</si>
  <si>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</si>
  <si>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</si>
  <si>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</si>
  <si>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</si>
  <si>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</si>
  <si>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</si>
  <si>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</si>
  <si>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</si>
  <si>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</si>
  <si>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</si>
  <si>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</si>
  <si>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</si>
  <si>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</si>
  <si>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</si>
  <si>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</si>
  <si>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</si>
  <si>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</si>
  <si>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</si>
  <si>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</si>
  <si>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</si>
  <si>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</si>
  <si>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</si>
  <si>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</si>
  <si>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</si>
  <si>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</si>
  <si>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</si>
  <si>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</si>
  <si>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</si>
  <si>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</si>
  <si>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</si>
  <si>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</si>
  <si>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</si>
  <si>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</si>
  <si>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</si>
  <si>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</si>
  <si>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</si>
  <si>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</si>
  <si>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</si>
  <si>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</si>
  <si>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</si>
  <si>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</si>
  <si>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</si>
  <si>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</si>
  <si>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</si>
  <si>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</si>
  <si>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</si>
  <si>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</si>
  <si>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</si>
  <si>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</si>
  <si>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</si>
  <si>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</si>
  <si>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</si>
  <si>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</si>
  <si>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</si>
  <si>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</si>
  <si>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</si>
  <si>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</si>
  <si>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</si>
  <si>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</si>
  <si>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</si>
  <si>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</si>
  <si>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</si>
  <si>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</si>
  <si>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</si>
  <si>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</si>
  <si>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</si>
  <si>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</si>
  <si>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</si>
  <si>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</si>
  <si>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</si>
  <si>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</si>
  <si>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</si>
  <si>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</si>
  <si>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</si>
  <si>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</si>
  <si>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</si>
  <si>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</si>
  <si>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</si>
  <si>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</si>
  <si>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</si>
  <si>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</si>
  <si>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</si>
  <si>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</si>
  <si>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</si>
  <si>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</si>
  <si>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</si>
  <si>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</si>
  <si>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</si>
  <si>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</si>
  <si>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</si>
  <si>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</si>
  <si>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</si>
  <si>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</si>
  <si>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</si>
  <si>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</si>
  <si>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</si>
  <si>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</si>
  <si>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</si>
  <si>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</si>
  <si>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</si>
  <si>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</si>
  <si>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</si>
  <si>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</si>
  <si>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</si>
  <si>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</si>
  <si>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</si>
  <si>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</si>
  <si>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</si>
  <si>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</si>
  <si>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</si>
  <si>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</si>
  <si>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</si>
  <si>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</si>
  <si>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</si>
  <si>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</si>
  <si>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</si>
  <si>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</si>
  <si>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</si>
  <si>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</si>
  <si>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</si>
  <si>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</si>
  <si>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</si>
  <si>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</si>
  <si>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</si>
  <si>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</si>
  <si>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</si>
  <si>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</si>
  <si>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</si>
  <si>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</si>
  <si>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</si>
  <si>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</si>
  <si>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</si>
  <si>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</si>
  <si>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</si>
  <si>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</si>
  <si>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</si>
  <si>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</si>
  <si>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</si>
  <si>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</si>
  <si>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</si>
  <si>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</si>
  <si>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</si>
  <si>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</si>
  <si>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</si>
  <si>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</si>
  <si>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</si>
  <si>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</si>
  <si>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</si>
  <si>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</si>
  <si>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</si>
  <si>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</si>
  <si>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</si>
  <si>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</si>
  <si>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</si>
  <si>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</si>
  <si>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</si>
  <si>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</si>
  <si>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</si>
  <si>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</si>
  <si>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</si>
  <si>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</si>
  <si>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</si>
  <si>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</si>
  <si>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</si>
  <si>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</si>
  <si>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</si>
  <si>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</si>
  <si>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</si>
  <si>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</si>
  <si>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</si>
  <si>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</si>
  <si>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</si>
  <si>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</si>
  <si>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</si>
  <si>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</si>
  <si>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</si>
  <si>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</si>
  <si>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</si>
  <si>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</si>
  <si>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</si>
  <si>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</si>
  <si>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</si>
  <si>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</si>
  <si>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</si>
  <si>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</si>
  <si>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</si>
  <si>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</si>
  <si>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</si>
  <si>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</si>
  <si>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</si>
  <si>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</si>
  <si>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</si>
  <si>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</si>
  <si>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</si>
  <si>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</si>
  <si>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</si>
  <si>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</si>
  <si>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</si>
  <si>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</si>
  <si>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</si>
  <si>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</si>
  <si>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</si>
  <si>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</si>
  <si>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</si>
  <si>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</si>
  <si>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</si>
  <si>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</si>
  <si>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</si>
  <si>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</si>
  <si>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</si>
  <si>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</si>
  <si>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</si>
  <si>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</si>
  <si>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</si>
  <si>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</si>
  <si>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</si>
  <si>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</si>
  <si>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</si>
  <si>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</si>
  <si>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</si>
  <si>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</si>
  <si>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</si>
  <si>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</si>
  <si>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</si>
  <si>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</si>
  <si>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</si>
  <si>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</si>
  <si>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</si>
  <si>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</si>
  <si>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</si>
  <si>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</si>
  <si>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</si>
  <si>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</si>
  <si>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</si>
  <si>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</si>
  <si>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</si>
  <si>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</si>
  <si>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</si>
  <si>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</si>
  <si>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</si>
  <si>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</si>
  <si>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</si>
  <si>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</si>
  <si>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</si>
  <si>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</si>
  <si>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</si>
  <si>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</si>
  <si>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</si>
  <si>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</si>
  <si>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</si>
  <si>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</si>
  <si>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</si>
  <si>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</si>
  <si>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</si>
  <si>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</si>
  <si>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</si>
  <si>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</si>
  <si>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</si>
  <si>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</si>
  <si>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</si>
  <si>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</si>
  <si>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</si>
  <si>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</si>
  <si>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</si>
  <si>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</si>
  <si>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</si>
  <si>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</si>
  <si>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</si>
  <si>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</si>
  <si>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</si>
  <si>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</si>
  <si>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</si>
  <si>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</si>
  <si>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</si>
  <si>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</si>
  <si>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</si>
  <si>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</si>
  <si>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</si>
  <si>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</si>
  <si>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</si>
  <si>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</si>
  <si>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</si>
  <si>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</si>
  <si>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</si>
  <si>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</si>
  <si>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</si>
  <si>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</si>
  <si>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</si>
  <si>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</si>
  <si>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</si>
  <si>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</si>
  <si>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</si>
  <si>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</si>
  <si>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</si>
  <si>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</si>
  <si>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</si>
  <si>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</si>
  <si>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</si>
  <si>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</si>
  <si>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</si>
  <si>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</si>
  <si>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</si>
  <si>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</si>
  <si>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</si>
  <si>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</si>
  <si>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</si>
  <si>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</si>
  <si>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</si>
  <si>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</si>
  <si>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</si>
  <si>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</si>
  <si>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</si>
  <si>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</si>
  <si>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</si>
  <si>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</si>
  <si>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</si>
  <si>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</si>
  <si>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</si>
  <si>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</si>
  <si>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</si>
  <si>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</si>
  <si>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</si>
  <si>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</si>
  <si>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</si>
  <si>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</si>
  <si>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</si>
  <si>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</si>
  <si>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</si>
  <si>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</si>
  <si>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</si>
  <si>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</si>
  <si>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</si>
  <si>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</si>
  <si>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</si>
  <si>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</si>
  <si>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</si>
  <si>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</si>
  <si>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</si>
  <si>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</si>
  <si>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</si>
  <si>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</si>
  <si>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</si>
  <si>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</si>
  <si>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</si>
  <si>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</si>
  <si>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</si>
  <si>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</si>
  <si>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</si>
  <si>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</si>
  <si>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</si>
  <si>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</si>
  <si>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</si>
  <si>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</si>
  <si>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</si>
  <si>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</si>
  <si>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</si>
  <si>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</si>
  <si>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</si>
  <si>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</si>
  <si>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</si>
  <si>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</si>
  <si>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</si>
  <si>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</si>
  <si>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</si>
  <si>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</si>
  <si>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</si>
  <si>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</si>
  <si>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</si>
  <si>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</si>
  <si>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</si>
  <si>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</si>
  <si>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</si>
  <si>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</si>
  <si>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</si>
  <si>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</si>
  <si>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</si>
  <si>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</si>
  <si>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</si>
  <si>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</si>
  <si>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</si>
  <si>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</si>
  <si>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</si>
  <si>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</si>
  <si>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</si>
  <si>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</si>
  <si>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</si>
  <si>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</si>
  <si>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</si>
  <si>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</si>
  <si>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</si>
  <si>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</si>
  <si>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</si>
  <si>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</si>
  <si>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</si>
  <si>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</si>
  <si>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</si>
  <si>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</si>
  <si>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</si>
  <si>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</si>
  <si>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</si>
  <si>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</si>
  <si>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</si>
  <si>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</si>
  <si>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</si>
  <si>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</si>
  <si>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</si>
  <si>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</si>
  <si>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</si>
  <si>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</si>
  <si>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</si>
  <si>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</si>
  <si>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</si>
  <si>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</si>
  <si>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</si>
  <si>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</si>
  <si>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</si>
  <si>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</si>
  <si>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</si>
  <si>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</si>
  <si>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</si>
  <si>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</si>
  <si>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</si>
  <si>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</si>
  <si>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</si>
  <si>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</si>
  <si>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</si>
  <si>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</si>
  <si>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</si>
  <si>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</si>
  <si>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</si>
  <si>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</si>
  <si>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</si>
  <si>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</si>
  <si>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</si>
  <si>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</si>
  <si>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</si>
  <si>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</si>
  <si>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</si>
  <si>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</si>
  <si>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</si>
  <si>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</si>
  <si>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</si>
  <si>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</si>
  <si>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</si>
  <si>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</si>
  <si>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</si>
  <si>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</si>
  <si>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</si>
  <si>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</si>
  <si>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</si>
  <si>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</si>
  <si>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</si>
  <si>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</si>
  <si>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</si>
  <si>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</si>
  <si>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</si>
  <si>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</si>
  <si>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</si>
  <si>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</si>
  <si>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</si>
  <si>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</si>
  <si>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</si>
  <si>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</si>
  <si>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</si>
  <si>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</si>
  <si>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</si>
  <si>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</si>
  <si>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</si>
  <si>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</si>
  <si>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</si>
  <si>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</si>
  <si>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</si>
  <si>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</si>
  <si>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</si>
  <si>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</si>
  <si>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</si>
  <si>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</si>
  <si>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</si>
  <si>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</si>
  <si>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</si>
  <si>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</si>
  <si>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</si>
  <si>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</si>
  <si>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</si>
  <si>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</si>
  <si>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</si>
  <si>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</si>
  <si>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</si>
  <si>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</si>
  <si>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</si>
  <si>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</si>
  <si>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</si>
  <si>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</si>
  <si>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</si>
  <si>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</si>
  <si>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</si>
  <si>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</si>
  <si>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</si>
  <si>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</si>
  <si>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</si>
  <si>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</si>
  <si>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</si>
  <si>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</si>
  <si>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</si>
  <si>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</si>
  <si>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</si>
  <si>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</si>
  <si>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</si>
  <si>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</si>
  <si>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</si>
  <si>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</si>
  <si>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</si>
  <si>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</si>
  <si>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</si>
  <si>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</si>
  <si>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</si>
  <si>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</si>
  <si>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</si>
  <si>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</si>
  <si>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</si>
  <si>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</si>
  <si>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</si>
  <si>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</si>
  <si>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</si>
  <si>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</si>
  <si>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</si>
  <si>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</si>
  <si>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</si>
  <si>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</si>
  <si>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</si>
  <si>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</si>
  <si>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</si>
  <si>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</si>
  <si>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</si>
  <si>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</si>
  <si>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</si>
  <si>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</si>
  <si>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</si>
  <si>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</si>
  <si>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</si>
  <si>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</si>
  <si>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</si>
  <si>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</si>
  <si>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</si>
  <si>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</si>
  <si>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</si>
  <si>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</si>
  <si>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</si>
  <si>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</si>
  <si>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</si>
  <si>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</si>
  <si>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</si>
  <si>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</si>
  <si>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</si>
  <si>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</si>
  <si>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</si>
  <si>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</si>
  <si>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</si>
  <si>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</si>
  <si>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</si>
  <si>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</si>
  <si>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</si>
  <si>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</si>
  <si>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</si>
  <si>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</si>
  <si>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</si>
  <si>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</si>
  <si>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</si>
  <si>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</si>
  <si>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</si>
  <si>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</si>
  <si>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</si>
  <si>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</si>
  <si>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</si>
  <si>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</si>
  <si>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</si>
  <si>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</si>
  <si>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</si>
  <si>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</si>
  <si>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</si>
  <si>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</si>
  <si>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</si>
  <si>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</si>
  <si>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</si>
  <si>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</si>
  <si>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</si>
  <si>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</si>
  <si>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</si>
  <si>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</si>
  <si>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</si>
  <si>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</si>
  <si>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</si>
  <si>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</si>
  <si>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</si>
  <si>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</si>
  <si>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</si>
  <si>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</si>
  <si>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</si>
  <si>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</si>
  <si>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</si>
  <si>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</si>
  <si>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</si>
  <si>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</si>
  <si>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</si>
  <si>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</si>
  <si>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</si>
  <si>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</si>
  <si>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</si>
  <si>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</si>
  <si>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</si>
  <si>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</si>
  <si>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</si>
  <si>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</si>
  <si>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</si>
  <si>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</si>
  <si>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</si>
  <si>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</si>
  <si>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</si>
  <si>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</si>
  <si>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</si>
  <si>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</si>
  <si>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</si>
  <si>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</si>
  <si>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</si>
  <si>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</si>
  <si>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</si>
  <si>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</si>
  <si>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</si>
  <si>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</si>
  <si>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</si>
  <si>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</si>
  <si>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</si>
  <si>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</si>
  <si>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</si>
  <si>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</si>
  <si>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</si>
  <si>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</si>
  <si>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</si>
  <si>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</si>
  <si>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</si>
  <si>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</si>
  <si>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</si>
  <si>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</si>
  <si>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</si>
  <si>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</si>
  <si>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</si>
  <si>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</si>
  <si>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</si>
  <si>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</si>
  <si>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</si>
  <si>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</si>
  <si>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</si>
  <si>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</si>
  <si>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</si>
  <si>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</si>
  <si>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</si>
  <si>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</si>
  <si>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</si>
  <si>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</si>
  <si>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</si>
  <si>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</si>
  <si>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</si>
  <si>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</si>
  <si>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</si>
  <si>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</si>
  <si>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</si>
  <si>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</si>
  <si>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</si>
  <si>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</si>
  <si>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</si>
  <si>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</si>
  <si>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</si>
  <si>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</si>
  <si>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</si>
  <si>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</si>
  <si>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</si>
  <si>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</si>
  <si>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</si>
  <si>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</si>
  <si>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</si>
  <si>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</si>
  <si>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</si>
  <si>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</si>
  <si>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</si>
  <si>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</si>
  <si>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</si>
  <si>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</si>
  <si>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</si>
  <si>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</si>
  <si>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</si>
  <si>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</si>
  <si>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</si>
  <si>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</si>
  <si>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</si>
  <si>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</si>
  <si>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</si>
  <si>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</si>
  <si>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</si>
  <si>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</si>
  <si>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</si>
  <si>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</si>
  <si>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</si>
  <si>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</si>
  <si>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</si>
  <si>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</si>
  <si>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</si>
  <si>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</si>
  <si>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</si>
  <si>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</si>
  <si>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</si>
  <si>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</si>
  <si>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</si>
  <si>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</si>
  <si>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</si>
  <si>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</si>
  <si>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</si>
  <si>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</si>
  <si>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</si>
  <si>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</si>
  <si>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</si>
  <si>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</si>
  <si>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</si>
  <si>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</si>
  <si>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</si>
  <si>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</si>
  <si>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</si>
  <si>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</si>
  <si>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</si>
  <si>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</si>
  <si>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</si>
  <si>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</si>
  <si>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</si>
  <si>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</si>
  <si>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</si>
  <si>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</si>
  <si>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</si>
  <si>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</si>
  <si>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</si>
  <si>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</si>
  <si>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</si>
  <si>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</si>
  <si>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</si>
  <si>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</si>
  <si>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</si>
  <si>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</si>
  <si>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</si>
  <si>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</si>
  <si>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</si>
  <si>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</si>
  <si>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</si>
  <si>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</si>
  <si>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</si>
  <si>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</si>
  <si>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</si>
  <si>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</si>
  <si>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</si>
  <si>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</si>
  <si>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</si>
  <si>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</si>
  <si>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</si>
  <si>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</si>
  <si>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</si>
  <si>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</si>
  <si>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</si>
  <si>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</si>
  <si>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</si>
  <si>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</si>
  <si>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</si>
  <si>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</si>
  <si>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</si>
  <si>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</si>
  <si>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</si>
  <si>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</si>
  <si>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</si>
  <si>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</si>
  <si>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</si>
  <si>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</si>
  <si>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</si>
  <si>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</si>
  <si>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</si>
  <si>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</si>
  <si>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</si>
  <si>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</si>
  <si>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</si>
  <si>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</si>
  <si>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</si>
  <si>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</si>
  <si>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</si>
  <si>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</si>
  <si>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</si>
  <si>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</si>
  <si>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</si>
  <si>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</si>
  <si>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</si>
  <si>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</si>
  <si>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</si>
  <si>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</si>
  <si>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</si>
  <si>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</si>
  <si>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</si>
  <si>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</si>
  <si>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</si>
  <si>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</si>
  <si>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</si>
  <si>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</si>
  <si>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</si>
  <si>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</si>
  <si>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</si>
  <si>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</si>
  <si>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</si>
  <si>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</si>
  <si>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</si>
  <si>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</si>
  <si>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</si>
  <si>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</si>
  <si>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</si>
  <si>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</si>
  <si>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</si>
  <si>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</si>
  <si>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</si>
  <si>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</si>
  <si>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</si>
  <si>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</si>
  <si>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</si>
  <si>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</si>
  <si>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</si>
  <si>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</si>
  <si>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</si>
  <si>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</si>
  <si>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</si>
  <si>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</si>
  <si>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</si>
  <si>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</si>
  <si>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</si>
  <si>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</si>
  <si>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</si>
  <si>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</si>
  <si>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</si>
  <si>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</si>
  <si>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</si>
  <si>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</si>
  <si>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</si>
  <si>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</si>
  <si>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</si>
  <si>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</si>
  <si>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</si>
  <si>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</si>
  <si>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</si>
  <si>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</si>
  <si>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</si>
  <si>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</si>
  <si>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</si>
  <si>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</si>
  <si>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</si>
  <si>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</si>
  <si>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</si>
  <si>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</si>
  <si>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</si>
  <si>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</si>
  <si>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</si>
  <si>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</si>
  <si>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</si>
  <si>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</si>
  <si>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</si>
  <si>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</si>
  <si>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</si>
  <si>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</si>
  <si>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</si>
  <si>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</si>
  <si>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</si>
  <si>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</si>
  <si>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</si>
  <si>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</si>
  <si>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</si>
  <si>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</si>
  <si>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</si>
  <si>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</si>
  <si>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</si>
  <si>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</si>
  <si>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</si>
  <si>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</si>
  <si>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</si>
  <si>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</si>
  <si>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</si>
  <si>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</si>
  <si>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</si>
  <si>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</si>
  <si>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</si>
  <si>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</si>
  <si>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</si>
  <si>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</si>
  <si>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</si>
  <si>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</si>
  <si>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</si>
  <si>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</si>
  <si>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</si>
  <si>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</si>
  <si>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</si>
  <si>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</si>
  <si>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</si>
  <si>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</si>
  <si>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</si>
  <si>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</si>
  <si>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</si>
  <si>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</si>
  <si>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</si>
  <si>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</si>
  <si>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</si>
  <si>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</si>
  <si>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</si>
  <si>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</si>
  <si>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</si>
  <si>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</si>
  <si>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</si>
  <si>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</si>
  <si>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</si>
  <si>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</si>
  <si>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</si>
  <si>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</si>
  <si>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</si>
  <si>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</si>
  <si>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</si>
  <si>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</si>
  <si>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</si>
  <si>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</si>
  <si>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</si>
  <si>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</si>
  <si>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</si>
  <si>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</si>
  <si>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</si>
  <si>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</si>
  <si>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</si>
  <si>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</si>
  <si>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</si>
  <si>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</si>
  <si>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</si>
  <si>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</si>
  <si>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</si>
  <si>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</si>
  <si>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</si>
  <si>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</si>
  <si>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</si>
  <si>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</si>
  <si>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</si>
  <si>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</si>
  <si>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</si>
  <si>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</si>
  <si>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</si>
  <si>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</si>
  <si>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</si>
  <si>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</si>
  <si>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</si>
  <si>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</si>
  <si>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</si>
  <si>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</si>
  <si>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</si>
  <si>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</si>
  <si>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</si>
  <si>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</si>
  <si>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</si>
  <si>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</si>
  <si>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</si>
  <si>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</si>
  <si>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</si>
  <si>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</si>
  <si>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</si>
  <si>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</si>
  <si>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</si>
  <si>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</si>
  <si>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</si>
  <si>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</si>
  <si>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</si>
  <si>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</si>
  <si>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</si>
  <si>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</si>
  <si>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</si>
  <si>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</si>
  <si>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</si>
  <si>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</si>
  <si>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</si>
  <si>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</si>
  <si>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</si>
  <si>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</si>
  <si>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</si>
  <si>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</si>
  <si>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</si>
  <si>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</si>
  <si>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</si>
  <si>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</si>
  <si>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</si>
  <si>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</si>
  <si>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</si>
  <si>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</si>
  <si>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</si>
  <si>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</si>
  <si>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</si>
  <si>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</si>
  <si>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</si>
  <si>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</si>
  <si>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</si>
  <si>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</si>
  <si>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</si>
  <si>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</si>
  <si>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</si>
  <si>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</si>
  <si>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</si>
  <si>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</si>
  <si>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</si>
  <si>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</si>
  <si>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</si>
  <si>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</si>
  <si>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</si>
  <si>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</si>
  <si>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</si>
  <si>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</si>
  <si>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</si>
  <si>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</si>
  <si>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</si>
  <si>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</si>
  <si>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</si>
  <si>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</si>
  <si>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</si>
  <si>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</si>
  <si>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</si>
  <si>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</si>
  <si>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</si>
  <si>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</si>
  <si>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</si>
  <si>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</si>
  <si>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</si>
  <si>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</si>
  <si>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</si>
  <si>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</si>
  <si>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</si>
  <si>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</si>
  <si>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</si>
  <si>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</si>
  <si>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</si>
  <si>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</si>
  <si>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</si>
  <si>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</si>
  <si>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</si>
  <si>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</si>
  <si>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</si>
  <si>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</si>
  <si>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</si>
  <si>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</si>
  <si>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</si>
  <si>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</si>
  <si>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</si>
  <si>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</si>
  <si>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</si>
  <si>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</si>
  <si>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</si>
  <si>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</si>
  <si>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</si>
  <si>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</si>
  <si>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</si>
  <si>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</si>
  <si>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</si>
  <si>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</si>
  <si>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</si>
  <si>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</si>
  <si>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</si>
  <si>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</si>
  <si>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</si>
  <si>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</si>
  <si>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</si>
  <si>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</si>
  <si>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</si>
  <si>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</si>
  <si>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</si>
  <si>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</si>
  <si>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</si>
  <si>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</si>
  <si>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</si>
  <si>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</si>
  <si>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</si>
  <si>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</si>
  <si>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</si>
  <si>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</si>
  <si>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</si>
  <si>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</si>
  <si>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</si>
  <si>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</si>
  <si>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</si>
  <si>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</si>
  <si>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</si>
  <si>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</si>
  <si>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</si>
  <si>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</si>
  <si>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</si>
  <si>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</si>
  <si>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</si>
  <si>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</si>
  <si>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</si>
  <si>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</si>
  <si>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</si>
  <si>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</si>
  <si>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</si>
  <si>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</si>
  <si>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</si>
  <si>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</si>
  <si>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</si>
  <si>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</si>
  <si>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</si>
  <si>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</si>
  <si>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</si>
  <si>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</si>
  <si>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</si>
  <si>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</si>
  <si>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</si>
  <si>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</si>
  <si>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</si>
  <si>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</si>
  <si>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</si>
  <si>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</si>
  <si>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</si>
  <si>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</si>
  <si>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</si>
  <si>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</si>
  <si>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</si>
  <si>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</si>
  <si>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</si>
  <si>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</si>
  <si>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</si>
  <si>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</si>
  <si>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</si>
  <si>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</si>
  <si>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</si>
  <si>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</si>
  <si>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</si>
  <si>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</si>
  <si>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</si>
  <si>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</si>
  <si>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</si>
  <si>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</si>
  <si>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</si>
  <si>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</si>
  <si>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</si>
  <si>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</si>
  <si>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</si>
  <si>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</si>
  <si>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</si>
  <si>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</si>
  <si>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</si>
  <si>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</si>
  <si>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</si>
  <si>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</si>
  <si>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</si>
  <si>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</si>
  <si>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</si>
  <si>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</si>
  <si>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</si>
  <si>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</si>
  <si>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</si>
  <si>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</si>
  <si>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</si>
  <si>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</si>
  <si>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</si>
  <si>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</si>
  <si>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</si>
  <si>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</si>
  <si>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</si>
  <si>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</si>
  <si>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</si>
  <si>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</si>
  <si>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</si>
  <si>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</si>
  <si>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</si>
  <si>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</si>
  <si>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</si>
  <si>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</si>
  <si>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</si>
  <si>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</si>
  <si>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</si>
  <si>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</si>
  <si>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</si>
  <si>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</si>
  <si>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</si>
  <si>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</si>
  <si>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</si>
  <si>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</si>
  <si>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</si>
  <si>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</si>
  <si>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</si>
  <si>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</si>
  <si>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</si>
  <si>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</si>
  <si>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</si>
  <si>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</si>
  <si>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</si>
  <si>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</si>
  <si>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</si>
  <si>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</si>
  <si>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</si>
  <si>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</si>
  <si>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</si>
  <si>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</si>
  <si>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</si>
  <si>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</si>
  <si>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</si>
  <si>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</si>
  <si>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</si>
  <si>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</si>
  <si>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</si>
  <si>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</si>
  <si>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</si>
  <si>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</si>
  <si>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</si>
  <si>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</si>
  <si>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</si>
  <si>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</si>
  <si>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</si>
  <si>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</si>
  <si>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</si>
  <si>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</si>
  <si>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</si>
  <si>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</si>
  <si>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</si>
  <si>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</si>
  <si>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</si>
  <si>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</si>
  <si>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</si>
  <si>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</si>
  <si>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</si>
  <si>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</si>
  <si>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</si>
  <si>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</si>
  <si>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</si>
  <si>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</si>
  <si>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</si>
  <si>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</si>
  <si>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</si>
  <si>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</si>
  <si>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</si>
  <si>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</si>
  <si>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</si>
  <si>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</si>
  <si>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</si>
  <si>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</si>
  <si>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</si>
  <si>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</si>
  <si>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</si>
  <si>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</si>
  <si>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</si>
  <si>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</si>
  <si>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</si>
  <si>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</si>
  <si>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</si>
  <si>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</si>
  <si>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</si>
  <si>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</si>
  <si>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</si>
  <si>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</si>
  <si>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</si>
  <si>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</si>
  <si>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</si>
  <si>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</si>
  <si>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</si>
  <si>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</si>
  <si>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</si>
  <si>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</si>
  <si>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</si>
  <si>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</si>
  <si>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</si>
  <si>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</si>
  <si>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</si>
  <si>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</si>
  <si>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</si>
  <si>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</si>
  <si>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</si>
  <si>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</si>
  <si>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</si>
  <si>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</si>
  <si>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</si>
  <si>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</si>
  <si>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</si>
  <si>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</si>
  <si>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</si>
  <si>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</si>
  <si>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</si>
  <si>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</si>
  <si>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</si>
  <si>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</si>
  <si>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</si>
  <si>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</si>
  <si>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</si>
  <si>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</si>
  <si>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</si>
  <si>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</si>
  <si>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</si>
  <si>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</si>
  <si>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</si>
  <si>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</si>
  <si>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</si>
  <si>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</si>
  <si>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</si>
  <si>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</si>
  <si>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</si>
  <si>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</si>
  <si>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</si>
  <si>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</si>
  <si>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</si>
  <si>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</si>
  <si>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</si>
  <si>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</si>
  <si>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</si>
  <si>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</si>
  <si>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</si>
  <si>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</si>
  <si>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</si>
  <si>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</si>
  <si>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</si>
  <si>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</si>
  <si>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</si>
  <si>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</si>
  <si>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</si>
  <si>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</si>
  <si>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</si>
  <si>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</si>
  <si>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</si>
  <si>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</si>
  <si>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</si>
  <si>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</si>
  <si>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</si>
  <si>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</si>
  <si>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</si>
  <si>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</si>
  <si>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</si>
  <si>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</si>
  <si>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</si>
  <si>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</si>
  <si>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</si>
  <si>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</si>
  <si>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</si>
  <si>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</si>
  <si>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</si>
  <si>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</si>
  <si>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</si>
  <si>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</si>
  <si>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</si>
  <si>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</si>
  <si>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</si>
  <si>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</si>
  <si>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</si>
  <si>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</si>
  <si>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</si>
  <si>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</si>
  <si>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</si>
  <si>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</si>
  <si>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</si>
  <si>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</si>
  <si>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</si>
  <si>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</si>
  <si>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</si>
  <si>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</si>
  <si>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</si>
  <si>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</si>
  <si>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</si>
  <si>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</si>
  <si>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</si>
  <si>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</si>
  <si>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</si>
  <si>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</si>
  <si>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</si>
  <si>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</si>
  <si>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</si>
  <si>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</si>
  <si>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</si>
  <si>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</si>
  <si>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</si>
  <si>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</si>
  <si>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</si>
  <si>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</si>
  <si>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</si>
  <si>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</si>
  <si>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</si>
  <si>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</si>
  <si>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</si>
  <si>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</si>
  <si>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</si>
  <si>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</si>
  <si>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</si>
  <si>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</si>
  <si>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</si>
  <si>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</si>
  <si>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</si>
  <si>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</si>
  <si>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</si>
  <si>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</si>
  <si>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</si>
  <si>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</si>
  <si>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</si>
  <si>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</si>
  <si>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</si>
  <si>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</si>
  <si>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</si>
  <si>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</si>
  <si>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</si>
  <si>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</si>
  <si>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</si>
  <si>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</si>
  <si>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</si>
  <si>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</si>
  <si>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</si>
  <si>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</si>
  <si>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</si>
  <si>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</si>
  <si>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</si>
  <si>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</si>
  <si>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</si>
  <si>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</si>
  <si>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</si>
  <si>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</si>
  <si>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</si>
  <si>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</si>
  <si>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</si>
  <si>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</si>
  <si>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</si>
  <si>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</si>
  <si>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</si>
  <si>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</si>
  <si>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</si>
  <si>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</si>
  <si>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</si>
  <si>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</si>
  <si>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</si>
  <si>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</si>
  <si>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</si>
  <si>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</si>
  <si>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</si>
  <si>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</si>
  <si>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</si>
  <si>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</si>
  <si>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</si>
  <si>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</si>
  <si>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</si>
  <si>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</si>
  <si>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</si>
  <si>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</si>
  <si>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</si>
  <si>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</si>
  <si>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</si>
  <si>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</si>
  <si>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</si>
  <si>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</si>
  <si>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</si>
  <si>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</si>
  <si>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</si>
  <si>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</si>
  <si>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</si>
  <si>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</si>
  <si>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</si>
  <si>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</si>
  <si>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</si>
  <si>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</si>
  <si>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</si>
  <si>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</si>
  <si>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</si>
  <si>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</si>
  <si>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</si>
  <si>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</si>
  <si>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</si>
  <si>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</si>
  <si>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</si>
  <si>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</si>
  <si>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</si>
  <si>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</si>
  <si>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</si>
  <si>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</si>
  <si>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</si>
  <si>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</si>
  <si>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</si>
  <si>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</si>
  <si>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</si>
  <si>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</si>
  <si>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</si>
  <si>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</si>
  <si>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</si>
  <si>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</si>
  <si>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</si>
  <si>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</si>
  <si>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</si>
  <si>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</si>
  <si>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</si>
  <si>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</si>
  <si>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</si>
  <si>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</si>
  <si>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</si>
  <si>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</si>
  <si>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</si>
  <si>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</si>
  <si>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</si>
  <si>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</si>
  <si>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</si>
  <si>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</si>
  <si>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</si>
  <si>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</si>
  <si>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</si>
  <si>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</si>
  <si>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</si>
  <si>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</si>
  <si>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</si>
  <si>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</si>
  <si>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</si>
  <si>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</si>
  <si>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</si>
  <si>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</si>
  <si>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</si>
  <si>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</si>
  <si>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</si>
  <si>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</si>
  <si>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</si>
  <si>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</si>
  <si>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</si>
  <si>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</si>
  <si>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</si>
  <si>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</si>
  <si>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</si>
  <si>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</si>
  <si>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</si>
  <si>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</si>
  <si>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</si>
  <si>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</si>
  <si>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</si>
  <si>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</si>
  <si>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</si>
  <si>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</si>
  <si>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</si>
  <si>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</si>
  <si>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</si>
  <si>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</si>
  <si>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</si>
  <si>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</si>
  <si>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</si>
  <si>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</si>
  <si>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</si>
  <si>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</si>
  <si>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</si>
  <si>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</si>
  <si>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</si>
  <si>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</si>
  <si>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</si>
  <si>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</si>
  <si>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</si>
  <si>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</si>
  <si>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</si>
  <si>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</si>
  <si>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</si>
  <si>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</si>
  <si>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</si>
  <si>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</si>
  <si>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</si>
  <si>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</si>
  <si>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</si>
  <si>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</si>
  <si>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</si>
  <si>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</si>
  <si>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</si>
  <si>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</si>
  <si>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</si>
  <si>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</si>
  <si>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</si>
  <si>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</si>
  <si>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</si>
  <si>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</si>
  <si>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</si>
  <si>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</si>
  <si>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</si>
  <si>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</si>
  <si>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</si>
  <si>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</si>
  <si>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</si>
  <si>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</si>
  <si>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</si>
  <si>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</si>
  <si>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</si>
  <si>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</si>
  <si>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</si>
  <si>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</si>
  <si>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</si>
  <si>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</si>
  <si>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</si>
  <si>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</si>
  <si>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</si>
  <si>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</si>
  <si>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</si>
  <si>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</si>
  <si>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</si>
  <si>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</si>
  <si>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</si>
  <si>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</si>
  <si>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</si>
  <si>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</si>
  <si>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</si>
  <si>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</si>
  <si>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</si>
  <si>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</si>
  <si>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</si>
  <si>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</si>
  <si>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</si>
  <si>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</si>
  <si>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</si>
  <si>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</si>
  <si>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</si>
  <si>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</si>
  <si>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</si>
  <si>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</si>
  <si>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</si>
  <si>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</si>
  <si>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</si>
  <si>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</si>
  <si>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</si>
  <si>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</si>
  <si>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</si>
  <si>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</si>
  <si>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</si>
  <si>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</si>
  <si>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</si>
  <si>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</si>
  <si>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</si>
  <si>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</si>
  <si>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</si>
  <si>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</si>
  <si>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</si>
  <si>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</si>
  <si>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</si>
  <si>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</si>
  <si>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</si>
  <si>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</si>
  <si>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</si>
  <si>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</si>
  <si>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</si>
  <si>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</si>
  <si>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</si>
  <si>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</si>
  <si>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</si>
  <si>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</si>
  <si>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</si>
  <si>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</si>
  <si>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</si>
  <si>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</si>
  <si>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</si>
  <si>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</si>
  <si>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</si>
  <si>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</si>
  <si>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</si>
  <si>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</si>
  <si>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</si>
  <si>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</si>
  <si>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</si>
  <si>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</si>
  <si>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</si>
  <si>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</si>
  <si>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</si>
  <si>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</si>
  <si>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</si>
  <si>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</si>
  <si>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</si>
  <si>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</si>
  <si>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</si>
  <si>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</si>
  <si>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</si>
  <si>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</si>
  <si>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</si>
  <si>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</si>
  <si>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</si>
  <si>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</si>
  <si>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</si>
  <si>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</si>
  <si>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</si>
  <si>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</si>
  <si>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</si>
  <si>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</si>
  <si>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</si>
  <si>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</si>
  <si>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</si>
  <si>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</si>
  <si>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</si>
  <si>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</si>
  <si>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</si>
  <si>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</si>
  <si>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</si>
  <si>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</si>
  <si>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</si>
  <si>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</si>
  <si>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</si>
  <si>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</si>
  <si>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</si>
  <si>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</si>
  <si>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</si>
  <si>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</si>
  <si>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</si>
  <si>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</si>
  <si>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</si>
  <si>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</si>
  <si>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</si>
  <si>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</si>
  <si>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</si>
  <si>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</si>
  <si>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</si>
  <si>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</si>
  <si>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</si>
  <si>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</si>
  <si>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</si>
  <si>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</si>
  <si>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</si>
  <si>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</si>
  <si>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</si>
  <si>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</si>
  <si>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</si>
  <si>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</si>
  <si>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</si>
  <si>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</si>
  <si>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</si>
  <si>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</si>
  <si>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</si>
  <si>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</si>
  <si>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</si>
  <si>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</si>
  <si>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</si>
  <si>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</si>
  <si>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</si>
  <si>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</si>
  <si>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</si>
  <si>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</si>
  <si>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</si>
  <si>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</si>
  <si>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</si>
  <si>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</si>
  <si>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</si>
  <si>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</si>
  <si>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</si>
  <si>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</si>
  <si>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</si>
  <si>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</si>
  <si>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</si>
  <si>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</si>
  <si>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</si>
  <si>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</si>
  <si>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</si>
  <si>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</si>
  <si>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</si>
  <si>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</si>
  <si>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</si>
  <si>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</si>
  <si>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</si>
  <si>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</si>
  <si>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</si>
  <si>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</si>
  <si>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</si>
  <si>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</si>
  <si>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</si>
  <si>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</si>
  <si>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</si>
  <si>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</si>
  <si>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</si>
  <si>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</si>
  <si>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</si>
  <si>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</si>
  <si>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</si>
  <si>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</si>
  <si>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</si>
  <si>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</si>
  <si>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</si>
  <si>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</si>
  <si>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</si>
  <si>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</si>
  <si>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</si>
  <si>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</si>
  <si>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</si>
  <si>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</si>
  <si>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</si>
  <si>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</si>
  <si>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</si>
  <si>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</si>
  <si>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</si>
  <si>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</si>
  <si>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</si>
  <si>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</si>
  <si>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</si>
  <si>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</si>
  <si>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</si>
  <si>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</si>
  <si>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</si>
  <si>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</si>
  <si>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</si>
  <si>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</si>
  <si>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</si>
  <si>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</si>
  <si>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</si>
  <si>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</si>
  <si>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</si>
  <si>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</si>
  <si>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</si>
  <si>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</si>
  <si>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</si>
  <si>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</si>
  <si>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</si>
  <si>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</si>
  <si>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</si>
  <si>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</si>
  <si>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</si>
  <si>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</si>
  <si>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</si>
  <si>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</si>
  <si>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</si>
  <si>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</si>
  <si>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</si>
  <si>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</si>
  <si>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</si>
  <si>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</si>
  <si>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</si>
  <si>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</si>
  <si>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</si>
  <si>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</si>
  <si>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</si>
  <si>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</si>
  <si>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</si>
  <si>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</si>
  <si>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</si>
  <si>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</si>
  <si>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</si>
  <si>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</si>
  <si>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</si>
  <si>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</si>
  <si>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</si>
  <si>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</si>
  <si>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</si>
  <si>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</si>
  <si>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</si>
  <si>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</si>
  <si>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</si>
  <si>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</si>
  <si>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</si>
  <si>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</si>
  <si>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</si>
  <si>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</si>
  <si>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</si>
  <si>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</si>
  <si>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</si>
  <si>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</si>
  <si>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</si>
  <si>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</si>
  <si>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</si>
  <si>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</si>
  <si>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</si>
  <si>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</si>
  <si>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</si>
  <si>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</si>
  <si>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</si>
  <si>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</si>
  <si>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</si>
  <si>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</si>
  <si>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</si>
  <si>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</si>
  <si>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</si>
  <si>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</si>
  <si>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</si>
  <si>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</si>
  <si>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</si>
  <si>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</si>
  <si>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</si>
  <si>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</si>
  <si>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</si>
  <si>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</si>
  <si>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</si>
  <si>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</si>
  <si>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</si>
  <si>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</si>
  <si>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</si>
  <si>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</si>
  <si>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</si>
  <si>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</si>
  <si>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</si>
  <si>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</si>
  <si>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</si>
  <si>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</si>
  <si>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</si>
  <si>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</si>
  <si>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</si>
  <si>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</si>
  <si>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</si>
  <si>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</si>
  <si>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</si>
  <si>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</si>
  <si>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</si>
  <si>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</si>
  <si>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</si>
  <si>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</si>
  <si>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</si>
  <si>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</si>
  <si>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</si>
  <si>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</si>
  <si>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</si>
  <si>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</si>
  <si>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</si>
  <si>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</si>
  <si>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</si>
  <si>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</si>
  <si>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</si>
  <si>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</si>
  <si>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</si>
  <si>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</si>
  <si>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</si>
  <si>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</si>
  <si>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</si>
  <si>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</si>
  <si>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</si>
  <si>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</si>
  <si>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</si>
  <si>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</si>
  <si>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</si>
  <si>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</si>
  <si>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</si>
  <si>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</si>
  <si>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</si>
  <si>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</si>
  <si>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</si>
  <si>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</si>
  <si>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</si>
  <si>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</si>
  <si>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</si>
  <si>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</si>
  <si>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</si>
  <si>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</si>
  <si>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</si>
  <si>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</si>
  <si>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</si>
  <si>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</si>
  <si>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</si>
  <si>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</si>
  <si>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</si>
  <si>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</si>
  <si>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</si>
  <si>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</si>
  <si>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</si>
  <si>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</si>
  <si>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</si>
  <si>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</si>
  <si>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</si>
  <si>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</si>
  <si>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</si>
  <si>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</si>
  <si>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</si>
  <si>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</si>
  <si>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</si>
  <si>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</si>
  <si>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</si>
  <si>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</si>
  <si>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</si>
  <si>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</si>
  <si>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</si>
  <si>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</si>
  <si>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</si>
  <si>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</si>
  <si>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</si>
  <si>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</si>
  <si>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</si>
  <si>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</si>
  <si>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</si>
  <si>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</si>
  <si>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</si>
  <si>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</si>
  <si>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</si>
  <si>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</si>
  <si>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</si>
  <si>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</si>
  <si>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</si>
  <si>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</si>
  <si>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</si>
  <si>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</si>
  <si>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</si>
  <si>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</si>
  <si>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</si>
  <si>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</si>
  <si>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</si>
  <si>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</si>
  <si>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</si>
  <si>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</si>
  <si>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</si>
  <si>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</si>
  <si>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</si>
  <si>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</si>
  <si>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</si>
  <si>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</si>
  <si>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</si>
  <si>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</si>
  <si>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</si>
  <si>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</si>
  <si>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</si>
  <si>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</si>
  <si>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</si>
  <si>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</si>
  <si>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</si>
  <si>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</si>
  <si>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</si>
  <si>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</si>
  <si>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</si>
  <si>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</si>
  <si>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</si>
  <si>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</si>
  <si>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</si>
  <si>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</si>
  <si>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</si>
  <si>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</si>
  <si>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</si>
  <si>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</si>
  <si>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</si>
  <si>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</si>
  <si>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</si>
  <si>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</si>
  <si>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</si>
  <si>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</si>
  <si>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</si>
  <si>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</si>
  <si>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</si>
  <si>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</si>
  <si>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</si>
  <si>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</si>
  <si>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</si>
  <si>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</si>
  <si>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</si>
  <si>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</si>
  <si>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</si>
  <si>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</si>
  <si>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</si>
  <si>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</si>
  <si>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</si>
  <si>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</si>
  <si>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</si>
  <si>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</si>
  <si>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</si>
  <si>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</si>
  <si>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</si>
  <si>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</si>
  <si>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</si>
  <si>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</si>
  <si>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</si>
  <si>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</si>
  <si>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</si>
  <si>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</si>
  <si>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</si>
  <si>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</si>
  <si>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</si>
  <si>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</si>
  <si>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</si>
  <si>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</si>
  <si>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</si>
  <si>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</si>
  <si>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</si>
  <si>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</si>
  <si>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</si>
  <si>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</si>
  <si>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</si>
  <si>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</si>
  <si>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</si>
  <si>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</si>
  <si>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</si>
  <si>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</si>
  <si>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</si>
  <si>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</si>
  <si>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</si>
  <si>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</si>
  <si>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</si>
  <si>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</si>
  <si>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</si>
  <si>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</si>
  <si>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</si>
  <si>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</si>
  <si>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</si>
  <si>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</si>
  <si>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</si>
  <si>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</si>
  <si>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</si>
  <si>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</si>
  <si>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</si>
  <si>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</si>
  <si>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</si>
  <si>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</si>
  <si>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</si>
  <si>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</si>
  <si>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</si>
  <si>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</si>
  <si>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</si>
  <si>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</si>
  <si>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</si>
  <si>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</si>
  <si>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</si>
  <si>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</si>
  <si>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</si>
  <si>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</si>
  <si>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</si>
  <si>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</si>
  <si>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</si>
  <si>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</si>
  <si>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</si>
  <si>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</si>
  <si>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</si>
  <si>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</si>
  <si>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</si>
  <si>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</si>
  <si>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</si>
  <si>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</si>
  <si>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</si>
  <si>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</si>
  <si>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</si>
  <si>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</si>
  <si>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</si>
  <si>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</si>
  <si>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</si>
  <si>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</si>
  <si>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</si>
  <si>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</si>
  <si>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</si>
  <si>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</si>
  <si>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</si>
  <si>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</si>
  <si>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</si>
  <si>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</si>
  <si>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</si>
  <si>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</si>
  <si>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</si>
  <si>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</si>
  <si>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</si>
  <si>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</si>
  <si>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</si>
  <si>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</si>
  <si>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</si>
  <si>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</si>
  <si>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</si>
  <si>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</si>
  <si>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</si>
  <si>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</si>
  <si>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</si>
  <si>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</si>
  <si>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</si>
  <si>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</si>
  <si>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</si>
  <si>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</si>
  <si>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</si>
  <si>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</si>
  <si>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</si>
  <si>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</si>
  <si>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</si>
  <si>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</si>
  <si>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</si>
  <si>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</si>
  <si>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</si>
  <si>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</si>
  <si>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</si>
  <si>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</si>
  <si>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</si>
  <si>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</si>
  <si>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</si>
  <si>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</si>
  <si>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</si>
  <si>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</si>
  <si>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</si>
  <si>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</si>
  <si>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</si>
  <si>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</si>
  <si>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</si>
  <si>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</si>
  <si>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</si>
  <si>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</si>
  <si>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</si>
  <si>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</si>
  <si>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</si>
  <si>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</si>
  <si>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</si>
  <si>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</si>
  <si>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</si>
  <si>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</si>
  <si>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</si>
  <si>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</si>
  <si>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</si>
  <si>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</si>
  <si>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</si>
  <si>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</si>
  <si>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</si>
  <si>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</si>
  <si>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</si>
  <si>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</si>
  <si>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</si>
  <si>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</si>
  <si>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</si>
  <si>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</si>
  <si>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</si>
  <si>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</si>
  <si>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</si>
  <si>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</si>
  <si>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</si>
  <si>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</si>
  <si>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</si>
  <si>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</si>
  <si>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</si>
  <si>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</si>
  <si>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</si>
  <si>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</si>
  <si>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</si>
  <si>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</si>
  <si>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</si>
  <si>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</si>
  <si>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</si>
  <si>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</si>
  <si>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</si>
  <si>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</si>
  <si>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</si>
  <si>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</si>
  <si>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</si>
  <si>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</si>
  <si>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</si>
  <si>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</si>
  <si>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</si>
  <si>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</si>
  <si>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</si>
  <si>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</si>
  <si>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</si>
  <si>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</si>
  <si>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</si>
  <si>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</si>
  <si>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</si>
  <si>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</si>
  <si>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</si>
  <si>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</si>
  <si>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</si>
  <si>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</si>
  <si>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</si>
  <si>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</si>
  <si>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</si>
  <si>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</si>
  <si>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</si>
  <si>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</si>
  <si>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</si>
  <si>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</si>
  <si>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</si>
  <si>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</si>
  <si>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</si>
  <si>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</si>
  <si>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</si>
  <si>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</si>
  <si>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</si>
  <si>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</si>
  <si>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</si>
  <si>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</si>
  <si>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</si>
  <si>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</si>
  <si>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</si>
  <si>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</si>
  <si>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</si>
  <si>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</si>
  <si>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</si>
  <si>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</si>
  <si>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</si>
  <si>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</si>
  <si>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</si>
  <si>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</si>
  <si>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</si>
  <si>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</si>
  <si>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</si>
  <si>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</si>
  <si>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</si>
  <si>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</si>
  <si>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</si>
  <si>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</si>
  <si>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</si>
  <si>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</si>
  <si>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</si>
  <si>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</si>
  <si>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</si>
  <si>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</si>
  <si>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</si>
  <si>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</si>
  <si>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</si>
  <si>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</si>
  <si>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</si>
  <si>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</si>
  <si>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</si>
  <si>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</si>
  <si>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</si>
  <si>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</si>
  <si>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</si>
  <si>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</si>
  <si>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</si>
  <si>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</si>
  <si>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</si>
  <si>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</si>
  <si>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</si>
  <si>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</si>
  <si>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</si>
  <si>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</si>
  <si>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</si>
  <si>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</si>
  <si>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</si>
  <si>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</si>
  <si>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</si>
  <si>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</si>
  <si>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</si>
  <si>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</si>
  <si>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</si>
  <si>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</si>
  <si>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</si>
  <si>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</si>
  <si>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</si>
  <si>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</si>
  <si>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</si>
  <si>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</si>
  <si>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</si>
  <si>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</si>
  <si>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</si>
  <si>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</si>
  <si>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</si>
  <si>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</si>
  <si>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</si>
  <si>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</si>
  <si>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</si>
  <si>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</si>
  <si>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</si>
  <si>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</si>
  <si>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</si>
  <si>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</si>
  <si>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</si>
  <si>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</si>
  <si>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</si>
  <si>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</si>
  <si>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</si>
  <si>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</si>
  <si>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</si>
  <si>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</si>
  <si>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</si>
  <si>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</si>
  <si>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</si>
  <si>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</si>
  <si>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</si>
  <si>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</si>
  <si>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</si>
  <si>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</si>
  <si>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</si>
  <si>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</si>
  <si>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</si>
  <si>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</si>
  <si>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</si>
  <si>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</si>
  <si>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</si>
  <si>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</si>
  <si>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</si>
  <si>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</si>
  <si>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</si>
  <si>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</si>
  <si>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</si>
  <si>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</si>
  <si>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</si>
  <si>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</si>
  <si>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</si>
  <si>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</si>
  <si>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</si>
  <si>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</si>
  <si>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</si>
  <si>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</si>
  <si>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</si>
  <si>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</si>
  <si>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</si>
  <si>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</si>
  <si>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</si>
  <si>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</si>
  <si>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</si>
  <si>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</si>
  <si>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</si>
  <si>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</si>
  <si>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</si>
  <si>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</si>
  <si>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</si>
  <si>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</si>
  <si>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</si>
  <si>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</si>
  <si>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</si>
  <si>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</si>
  <si>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</si>
  <si>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</si>
  <si>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</si>
  <si>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</si>
  <si>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</si>
  <si>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</si>
  <si>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</si>
  <si>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</si>
  <si>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</si>
  <si>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</si>
  <si>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</si>
  <si>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</si>
  <si>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</si>
  <si>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</si>
  <si>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</si>
  <si>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</si>
  <si>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</si>
  <si>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</si>
  <si>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</si>
  <si>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</si>
  <si>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</si>
  <si>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</si>
  <si>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</si>
  <si>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</si>
  <si>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</si>
  <si>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</si>
  <si>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</si>
  <si>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</si>
  <si>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</si>
  <si>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</si>
  <si>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</si>
  <si>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</si>
  <si>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</si>
  <si>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</si>
  <si>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</si>
  <si>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</si>
  <si>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</si>
  <si>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</si>
  <si>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</si>
  <si>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</si>
  <si>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</si>
  <si>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</si>
  <si>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</si>
  <si>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</si>
  <si>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</si>
  <si>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</si>
  <si>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</si>
  <si>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</si>
  <si>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</si>
  <si>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</si>
  <si>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</si>
  <si>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</si>
  <si>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</si>
  <si>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</si>
  <si>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</si>
  <si>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</si>
  <si>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</si>
  <si>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</si>
  <si>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</si>
  <si>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</si>
  <si>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</si>
  <si>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</si>
  <si>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</si>
  <si>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</si>
  <si>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</si>
  <si>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</si>
  <si>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</si>
  <si>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</si>
  <si>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</si>
  <si>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</si>
  <si>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</si>
  <si>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</si>
  <si>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</si>
  <si>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</si>
  <si>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</si>
  <si>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</si>
  <si>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</si>
  <si>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</si>
  <si>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</si>
  <si>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</si>
  <si>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</si>
  <si>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</si>
  <si>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</si>
  <si>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</si>
  <si>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</si>
  <si>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</si>
  <si>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</si>
  <si>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</si>
  <si>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</si>
  <si>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</si>
  <si>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</si>
  <si>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</si>
  <si>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</si>
  <si>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</si>
  <si>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</si>
  <si>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</si>
  <si>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</si>
  <si>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</si>
  <si>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</si>
  <si>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</si>
  <si>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</si>
  <si>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</si>
  <si>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</si>
  <si>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</si>
  <si>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</si>
  <si>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</si>
  <si>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</si>
  <si>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</si>
  <si>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</si>
  <si>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</si>
  <si>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</si>
  <si>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</si>
  <si>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</si>
  <si>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</si>
  <si>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</si>
  <si>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</si>
  <si>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</si>
  <si>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</si>
  <si>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</si>
  <si>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</si>
  <si>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</si>
  <si>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</si>
  <si>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</si>
  <si>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</si>
  <si>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</si>
  <si>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</si>
  <si>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</si>
  <si>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</si>
  <si>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</si>
  <si>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</si>
  <si>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</si>
  <si>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</si>
  <si>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</si>
  <si>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</si>
  <si>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</si>
  <si>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</si>
  <si>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</si>
  <si>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</si>
  <si>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</si>
  <si>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</si>
  <si>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</si>
  <si>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</si>
  <si>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</si>
  <si>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</si>
  <si>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</si>
  <si>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</si>
  <si>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</si>
  <si>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</si>
  <si>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</si>
  <si>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</si>
  <si>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</si>
  <si>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</si>
  <si>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</si>
  <si>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</si>
  <si>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</si>
  <si>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</si>
  <si>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</si>
  <si>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</si>
  <si>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</si>
  <si>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</si>
  <si>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</si>
  <si>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</si>
  <si>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</si>
  <si>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</si>
  <si>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</si>
  <si>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</si>
  <si>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</si>
  <si>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</si>
  <si>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</si>
  <si>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</si>
  <si>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</si>
  <si>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</si>
  <si>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</si>
  <si>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</si>
  <si>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</si>
  <si>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</si>
  <si>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</si>
  <si>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</si>
  <si>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</si>
  <si>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</si>
  <si>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</si>
  <si>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</si>
  <si>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</si>
  <si>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</si>
  <si>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</si>
  <si>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</si>
  <si>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</si>
  <si>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</si>
  <si>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</si>
  <si>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</si>
  <si>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</si>
  <si>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</si>
  <si>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</si>
  <si>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</si>
  <si>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</si>
  <si>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</si>
  <si>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</si>
  <si>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</si>
  <si>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</si>
  <si>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</si>
  <si>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</si>
  <si>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</si>
  <si>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</si>
  <si>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</si>
  <si>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</si>
  <si>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</si>
  <si>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</si>
  <si>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</si>
  <si>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</si>
  <si>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</si>
  <si>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</si>
  <si>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</si>
  <si>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</si>
  <si>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</si>
  <si>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</si>
  <si>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</si>
  <si>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</si>
  <si>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</si>
  <si>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</si>
  <si>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</si>
  <si>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</si>
  <si>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</si>
  <si>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</si>
  <si>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</si>
  <si>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</si>
  <si>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</si>
  <si>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</si>
  <si>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</si>
  <si>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</si>
  <si>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</si>
  <si>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</si>
  <si>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</si>
  <si>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</si>
  <si>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</si>
  <si>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</si>
  <si>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</si>
  <si>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</si>
  <si>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</si>
  <si>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</si>
  <si>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</si>
  <si>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</si>
  <si>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</si>
  <si>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</si>
  <si>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</si>
  <si>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</si>
  <si>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</si>
  <si>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</si>
  <si>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</si>
  <si>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</si>
  <si>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</si>
  <si>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</si>
  <si>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</si>
  <si>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</si>
  <si>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</si>
  <si>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</si>
  <si>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</si>
  <si>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</si>
  <si>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</si>
  <si>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</si>
  <si>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</si>
  <si>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</si>
  <si>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</si>
  <si>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</si>
  <si>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</si>
  <si>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</si>
  <si>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</si>
  <si>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</si>
  <si>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</si>
  <si>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</si>
  <si>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</si>
  <si>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</si>
  <si>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</si>
  <si>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</si>
  <si>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</si>
  <si>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</si>
  <si>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</si>
  <si>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</si>
  <si>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</si>
  <si>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</si>
  <si>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</si>
  <si>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</si>
  <si>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</si>
  <si>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</si>
  <si>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</si>
  <si>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</si>
  <si>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</si>
  <si>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</si>
  <si>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</si>
  <si>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</si>
  <si>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</si>
  <si>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</si>
  <si>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</si>
  <si>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</si>
  <si>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</si>
  <si>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</si>
  <si>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</si>
  <si>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</si>
  <si>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</si>
  <si>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</si>
  <si>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</si>
  <si>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</si>
  <si>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</si>
  <si>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</si>
  <si>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</si>
  <si>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</si>
  <si>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</si>
  <si>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</si>
  <si>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</si>
  <si>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</si>
  <si>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</si>
  <si>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</si>
  <si>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</si>
  <si>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</si>
  <si>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</si>
  <si>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</si>
  <si>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</si>
  <si>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</si>
  <si>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</si>
  <si>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</si>
  <si>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</si>
  <si>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</si>
  <si>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</si>
  <si>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</si>
  <si>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</si>
  <si>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</si>
  <si>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</si>
  <si>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</si>
  <si>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</si>
  <si>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</si>
  <si>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</si>
  <si>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</si>
  <si>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</si>
  <si>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</si>
  <si>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</si>
  <si>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</si>
  <si>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</si>
  <si>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</si>
  <si>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</si>
  <si>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</si>
  <si>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</si>
  <si>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</si>
  <si>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</si>
  <si>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</si>
  <si>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</si>
  <si>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</si>
  <si>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</si>
  <si>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</si>
  <si>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</si>
  <si>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</si>
  <si>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</si>
  <si>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</si>
  <si>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</si>
  <si>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</si>
  <si>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</si>
  <si>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</si>
  <si>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</si>
  <si>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</si>
  <si>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</si>
  <si>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</si>
  <si>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</si>
  <si>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</si>
  <si>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</si>
  <si>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</si>
  <si>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</si>
  <si>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</si>
  <si>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</si>
  <si>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</si>
  <si>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</si>
  <si>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</si>
  <si>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</si>
  <si>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</si>
  <si>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</si>
  <si>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</si>
  <si>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</si>
  <si>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</si>
  <si>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</si>
  <si>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</si>
  <si>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</si>
  <si>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</si>
  <si>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</si>
  <si>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</si>
  <si>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</si>
  <si>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</si>
  <si>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</si>
  <si>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</si>
  <si>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</si>
  <si>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</si>
  <si>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</si>
  <si>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</si>
  <si>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</si>
  <si>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</si>
  <si>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</si>
  <si>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</si>
  <si>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</si>
  <si>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</si>
  <si>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</si>
  <si>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</si>
  <si>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</si>
  <si>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</si>
  <si>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</si>
  <si>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</si>
  <si>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</si>
  <si>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</si>
  <si>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</si>
  <si>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</si>
  <si>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</si>
  <si>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</si>
  <si>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</si>
  <si>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</si>
  <si>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</si>
  <si>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</si>
  <si>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</si>
  <si>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</si>
  <si>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</si>
  <si>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</si>
  <si>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</si>
  <si>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</si>
  <si>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</si>
  <si>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</si>
  <si>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</si>
  <si>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</si>
  <si>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</si>
  <si>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</si>
  <si>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</si>
  <si>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</si>
  <si>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</si>
  <si>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</si>
  <si>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</si>
  <si>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</si>
  <si>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</si>
  <si>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</si>
  <si>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</si>
  <si>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</si>
  <si>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</si>
  <si>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</si>
  <si>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</si>
  <si>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</si>
  <si>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</si>
  <si>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</si>
  <si>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</si>
  <si>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</si>
  <si>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</si>
  <si>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</si>
  <si>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</si>
  <si>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</si>
  <si>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</si>
  <si>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</si>
  <si>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</si>
  <si>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</si>
  <si>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</si>
  <si>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</si>
  <si>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</si>
  <si>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</si>
  <si>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</si>
  <si>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</si>
  <si>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</si>
  <si>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</si>
  <si>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</si>
  <si>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</si>
  <si>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</si>
  <si>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</si>
  <si>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</si>
  <si>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</si>
  <si>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</si>
  <si>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</si>
  <si>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</si>
  <si>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</si>
  <si>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</si>
  <si>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</si>
  <si>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</si>
  <si>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</si>
  <si>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</si>
  <si>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</si>
  <si>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</si>
  <si>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</si>
  <si>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</si>
  <si>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</si>
  <si>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</si>
  <si>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</si>
  <si>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</si>
  <si>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</si>
  <si>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</si>
  <si>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</si>
  <si>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</si>
  <si>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</si>
  <si>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</si>
  <si>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</si>
  <si>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</si>
  <si>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</si>
  <si>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</si>
  <si>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</si>
  <si>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</si>
  <si>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</si>
  <si>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</si>
  <si>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</si>
  <si>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</si>
  <si>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</si>
  <si>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</si>
  <si>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</si>
  <si>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</si>
  <si>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</si>
  <si>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</si>
  <si>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</si>
  <si>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</si>
  <si>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</si>
  <si>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</si>
  <si>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</si>
  <si>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</si>
  <si>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</si>
  <si>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</si>
  <si>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</si>
  <si>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</si>
  <si>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</si>
  <si>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</si>
  <si>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</si>
  <si>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</si>
  <si>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</si>
  <si>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</si>
  <si>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</si>
  <si>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</si>
  <si>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</si>
  <si>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</si>
  <si>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</si>
  <si>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</si>
  <si>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</si>
  <si>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</si>
  <si>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</si>
  <si>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</si>
  <si>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</si>
  <si>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</si>
  <si>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</si>
  <si>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</si>
  <si>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</si>
  <si>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</si>
  <si>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</si>
  <si>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</si>
  <si>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</si>
  <si>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</si>
  <si>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</si>
  <si>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</si>
  <si>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</si>
  <si>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</si>
  <si>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</si>
  <si>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</si>
  <si>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</si>
  <si>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</si>
  <si>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</si>
  <si>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</si>
  <si>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</si>
  <si>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</si>
  <si>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</si>
  <si>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</si>
  <si>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</si>
  <si>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</si>
  <si>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</si>
  <si>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</si>
  <si>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</si>
  <si>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</si>
  <si>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</si>
  <si>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</si>
  <si>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</si>
  <si>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</si>
  <si>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</si>
  <si>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</si>
  <si>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</si>
  <si>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</si>
  <si>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</si>
  <si>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</si>
  <si>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</si>
  <si>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</si>
  <si>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</si>
  <si>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</si>
  <si>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</si>
  <si>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</si>
  <si>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</si>
  <si>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</si>
  <si>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</si>
  <si>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</si>
  <si>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</si>
  <si>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</si>
  <si>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</si>
  <si>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</si>
  <si>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</si>
  <si>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</si>
  <si>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</si>
  <si>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</si>
  <si>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</si>
  <si>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</si>
  <si>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</si>
  <si>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</si>
  <si>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</si>
  <si>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</si>
  <si>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</si>
  <si>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</si>
  <si>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</si>
  <si>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</si>
  <si>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</si>
  <si>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</si>
  <si>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</si>
  <si>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</si>
  <si>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</si>
  <si>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</si>
  <si>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</si>
  <si>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</si>
  <si>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</si>
  <si>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</si>
  <si>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</si>
  <si>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</si>
  <si>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</si>
  <si>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</si>
  <si>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</si>
  <si>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</si>
  <si>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</si>
  <si>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</si>
  <si>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</si>
  <si>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</si>
  <si>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</si>
  <si>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</si>
  <si>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</si>
  <si>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</si>
  <si>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</si>
  <si>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</si>
  <si>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</si>
  <si>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</si>
  <si>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</si>
  <si>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</si>
  <si>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</si>
  <si>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</si>
  <si>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</si>
  <si>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</si>
  <si>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</si>
  <si>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</si>
  <si>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</si>
  <si>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</si>
  <si>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</si>
  <si>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</si>
  <si>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</si>
  <si>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</si>
  <si>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</si>
  <si>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</si>
  <si>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</si>
  <si>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</si>
  <si>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</si>
  <si>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</si>
  <si>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</si>
  <si>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</si>
  <si>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</si>
  <si>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</si>
  <si>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</si>
  <si>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</si>
  <si>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</si>
  <si>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</si>
  <si>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</si>
  <si>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</si>
  <si>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</si>
  <si>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</si>
  <si>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</si>
  <si>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</si>
  <si>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</si>
  <si>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</si>
  <si>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</si>
  <si>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</si>
  <si>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</si>
  <si>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</si>
  <si>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</si>
  <si>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</si>
  <si>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</si>
  <si>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</si>
  <si>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</si>
  <si>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</si>
  <si>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</si>
  <si>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</si>
  <si>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</si>
  <si>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</si>
  <si>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</si>
  <si>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</si>
  <si>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</si>
  <si>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</si>
  <si>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</si>
  <si>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</si>
  <si>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</si>
  <si>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</si>
  <si>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</si>
  <si>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</si>
  <si>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</si>
  <si>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</si>
  <si>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</si>
  <si>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</si>
  <si>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</si>
  <si>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</si>
  <si>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</si>
  <si>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</si>
  <si>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</si>
  <si>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</si>
  <si>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</si>
  <si>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</si>
  <si>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</si>
  <si>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</si>
  <si>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</si>
  <si>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</si>
  <si>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</si>
  <si>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</si>
  <si>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</si>
  <si>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</si>
  <si>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</si>
  <si>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</si>
  <si>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</si>
  <si>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</si>
  <si>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</si>
  <si>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</si>
  <si>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</si>
  <si>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</si>
  <si>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</si>
  <si>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</si>
  <si>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</si>
  <si>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</si>
  <si>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</si>
  <si>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</si>
  <si>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</si>
  <si>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</si>
  <si>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</si>
  <si>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</si>
  <si>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</si>
  <si>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</si>
  <si>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</si>
  <si>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</si>
  <si>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</si>
  <si>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</si>
  <si>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</si>
  <si>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</si>
  <si>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</si>
  <si>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</si>
  <si>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</si>
  <si>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</si>
  <si>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</si>
  <si>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</si>
  <si>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</si>
  <si>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</si>
  <si>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</si>
  <si>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</si>
  <si>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</si>
  <si>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</si>
  <si>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</si>
  <si>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</si>
  <si>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</si>
  <si>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</si>
  <si>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</si>
  <si>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</si>
  <si>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</si>
  <si>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</si>
  <si>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</si>
  <si>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</si>
  <si>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</si>
  <si>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</si>
  <si>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</si>
  <si>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</si>
  <si>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</si>
  <si>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</si>
  <si>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</si>
  <si>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</si>
  <si>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</si>
  <si>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</si>
  <si>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</si>
  <si>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</si>
  <si>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</si>
  <si>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</si>
  <si>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</si>
  <si>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</si>
  <si>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</si>
  <si>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</si>
  <si>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</si>
  <si>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</si>
  <si>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</si>
  <si>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</si>
  <si>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</si>
  <si>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</si>
  <si>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</si>
  <si>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</si>
  <si>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</si>
  <si>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</si>
  <si>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</si>
  <si>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</si>
  <si>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</si>
  <si>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</si>
  <si>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</si>
  <si>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</si>
  <si>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</si>
  <si>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</si>
  <si>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</si>
  <si>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</si>
  <si>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</si>
  <si>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</si>
  <si>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</si>
  <si>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</si>
  <si>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</si>
  <si>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</si>
  <si>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</si>
  <si>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</si>
  <si>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</si>
  <si>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</si>
  <si>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</si>
  <si>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</si>
  <si>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</si>
  <si>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</si>
  <si>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</si>
  <si>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</si>
  <si>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</si>
  <si>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</si>
  <si>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</si>
  <si>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</si>
  <si>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</si>
  <si>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</si>
  <si>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</si>
  <si>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</si>
  <si>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</si>
  <si>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</si>
  <si>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</si>
  <si>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</si>
  <si>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</si>
  <si>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</si>
  <si>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</si>
  <si>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</si>
  <si>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</si>
  <si>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</si>
  <si>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</si>
  <si>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</si>
  <si>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</si>
  <si>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</si>
  <si>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</si>
  <si>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</si>
  <si>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</si>
  <si>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</si>
  <si>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</si>
  <si>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</si>
  <si>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</si>
  <si>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</si>
  <si>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</si>
  <si>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</si>
  <si>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</si>
  <si>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</si>
  <si>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</si>
  <si>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</si>
  <si>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</si>
  <si>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</si>
  <si>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</si>
  <si>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</si>
  <si>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</si>
  <si>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</si>
  <si>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</si>
  <si>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</si>
  <si>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</si>
  <si>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</si>
  <si>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</si>
  <si>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</si>
  <si>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</si>
  <si>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</si>
  <si>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</si>
  <si>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</si>
  <si>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</si>
  <si>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</si>
  <si>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</si>
  <si>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</si>
  <si>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</si>
  <si>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</si>
  <si>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</si>
  <si>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</si>
  <si>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</si>
  <si>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</si>
  <si>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</si>
  <si>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</si>
  <si>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</si>
  <si>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</si>
  <si>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</si>
  <si>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</si>
  <si>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</si>
  <si>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</si>
  <si>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</si>
  <si>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</si>
  <si>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</si>
  <si>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</si>
  <si>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</si>
  <si>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</si>
  <si>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</si>
  <si>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</si>
  <si>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</si>
  <si>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</si>
  <si>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</si>
  <si>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</si>
  <si>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</si>
  <si>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</si>
  <si>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</si>
  <si>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</si>
  <si>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</si>
  <si>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</si>
  <si>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</si>
  <si>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</si>
  <si>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</si>
  <si>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</si>
  <si>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</si>
  <si>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</si>
  <si>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</si>
  <si>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</si>
  <si>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</si>
  <si>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</si>
  <si>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</si>
  <si>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</si>
  <si>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</si>
  <si>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</si>
  <si>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</si>
  <si>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</si>
  <si>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</si>
  <si>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</si>
  <si>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</si>
  <si>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</si>
  <si>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</si>
  <si>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</si>
  <si>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</si>
  <si>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</si>
  <si>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</si>
  <si>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</si>
  <si>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</si>
  <si>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</si>
  <si>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</si>
  <si>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</si>
  <si>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</si>
  <si>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</si>
  <si>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</si>
  <si>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</si>
  <si>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</si>
  <si>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</si>
  <si>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</si>
  <si>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</si>
  <si>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</si>
  <si>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</si>
  <si>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</si>
  <si>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</si>
  <si>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</si>
  <si>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</si>
  <si>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</si>
  <si>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</si>
  <si>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</si>
  <si>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</si>
  <si>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</si>
  <si>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</si>
  <si>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</si>
  <si>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</si>
  <si>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</si>
  <si>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</si>
  <si>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</si>
  <si>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</si>
  <si>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</si>
  <si>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</si>
  <si>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</si>
  <si>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</si>
  <si>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</si>
  <si>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</si>
  <si>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</si>
  <si>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</si>
  <si>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</si>
  <si>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</si>
  <si>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</si>
  <si>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</si>
  <si>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</si>
  <si>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</si>
  <si>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</si>
  <si>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</si>
  <si>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</si>
  <si>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</si>
  <si>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</si>
  <si>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</si>
  <si>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</si>
  <si>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</si>
  <si>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</si>
  <si>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</si>
  <si>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</si>
  <si>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</si>
  <si>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</si>
  <si>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</si>
  <si>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</si>
  <si>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</si>
  <si>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</si>
  <si>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</si>
  <si>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</si>
  <si>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</si>
  <si>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</si>
  <si>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</si>
  <si>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</si>
  <si>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</si>
  <si>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</si>
  <si>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</si>
  <si>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</si>
  <si>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</si>
  <si>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</si>
  <si>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</si>
  <si>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</si>
  <si>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</si>
  <si>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</si>
  <si>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</si>
  <si>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</si>
  <si>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</si>
  <si>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</si>
  <si>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</si>
  <si>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</si>
  <si>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</si>
  <si>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</si>
  <si>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</si>
  <si>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</si>
  <si>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</si>
  <si>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</si>
  <si>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</si>
  <si>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</si>
  <si>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</si>
  <si>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</si>
  <si>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</si>
  <si>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</si>
  <si>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</si>
  <si>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</si>
  <si>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</si>
  <si>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</si>
  <si>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</si>
  <si>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</si>
  <si>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</si>
  <si>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</si>
  <si>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</si>
  <si>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</si>
  <si>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</si>
  <si>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</si>
  <si>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</si>
  <si>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</si>
  <si>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</si>
  <si>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</si>
  <si>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</si>
  <si>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</si>
  <si>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</si>
  <si>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</si>
  <si>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</si>
  <si>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</si>
  <si>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</si>
  <si>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</si>
  <si>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</si>
  <si>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</si>
  <si>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</si>
  <si>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</si>
  <si>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</si>
  <si>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</si>
  <si>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</si>
  <si>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</si>
  <si>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</si>
  <si>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</si>
  <si>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</si>
  <si>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</si>
  <si>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</si>
  <si>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</si>
  <si>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</si>
  <si>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</si>
  <si>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</si>
  <si>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</si>
  <si>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</si>
  <si>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</si>
  <si>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</si>
  <si>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</si>
  <si>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</si>
  <si>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</si>
  <si>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</si>
  <si>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</si>
  <si>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</si>
  <si>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</si>
  <si>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</si>
  <si>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</si>
  <si>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</si>
  <si>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</si>
  <si>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</si>
  <si>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</si>
  <si>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</si>
  <si>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</si>
  <si>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</si>
  <si>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</si>
  <si>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</si>
  <si>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</si>
  <si>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</si>
  <si>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</si>
  <si>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</si>
  <si>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</si>
  <si>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</si>
  <si>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</si>
  <si>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</si>
  <si>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</si>
  <si>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</si>
  <si>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</si>
  <si>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</si>
  <si>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</si>
  <si>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</si>
  <si>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</si>
  <si>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</si>
  <si>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</si>
  <si>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</si>
  <si>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</si>
  <si>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</si>
  <si>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</si>
  <si>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</si>
  <si>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</si>
  <si>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</si>
  <si>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</si>
  <si>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</si>
  <si>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</si>
  <si>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</si>
  <si>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</si>
  <si>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</si>
  <si>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</si>
  <si>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</si>
  <si>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</si>
  <si>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</si>
  <si>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</si>
  <si>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</si>
  <si>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</si>
  <si>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</si>
  <si>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</si>
  <si>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</si>
  <si>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</si>
  <si>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</si>
  <si>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</si>
  <si>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</si>
  <si>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</si>
  <si>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</si>
  <si>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</si>
  <si>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</si>
  <si>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</si>
  <si>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</si>
  <si>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</si>
  <si>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</si>
  <si>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</si>
  <si>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</si>
  <si>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</si>
  <si>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</si>
  <si>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</si>
  <si>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</si>
  <si>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</si>
  <si>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</si>
  <si>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</si>
  <si>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</si>
  <si>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</si>
  <si>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</si>
  <si>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</si>
  <si>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</si>
  <si>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</si>
  <si>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</si>
  <si>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</si>
  <si>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</si>
  <si>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</si>
  <si>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</si>
  <si>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</si>
  <si>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</si>
  <si>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</si>
  <si>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</si>
  <si>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</si>
  <si>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</si>
  <si>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</si>
  <si>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</si>
  <si>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</si>
  <si>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</si>
  <si>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</si>
  <si>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</si>
  <si>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</si>
  <si>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</si>
  <si>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</si>
  <si>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</si>
  <si>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</si>
  <si>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</si>
  <si>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</si>
  <si>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</si>
  <si>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</si>
  <si>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</si>
  <si>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</si>
  <si>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</si>
  <si>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</si>
  <si>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</si>
  <si>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</si>
  <si>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</si>
  <si>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</si>
  <si>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</si>
  <si>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</si>
  <si>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</si>
  <si>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</si>
  <si>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</si>
  <si>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</si>
  <si>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</si>
  <si>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</si>
  <si>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</si>
  <si>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</si>
  <si>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</si>
  <si>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</si>
  <si>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</si>
  <si>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</si>
  <si>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</si>
  <si>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</si>
  <si>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</si>
  <si>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</si>
  <si>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</si>
  <si>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</si>
  <si>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</si>
  <si>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</si>
  <si>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</si>
  <si>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</si>
  <si>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</si>
  <si>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</si>
  <si>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</si>
  <si>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</si>
  <si>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</si>
  <si>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</si>
  <si>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</si>
  <si>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</si>
  <si>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</si>
  <si>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</si>
  <si>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</si>
  <si>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</si>
  <si>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</si>
  <si>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</si>
  <si>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</si>
  <si>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</si>
  <si>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</si>
  <si>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</si>
  <si>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</si>
  <si>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</si>
  <si>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</si>
  <si>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</si>
  <si>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</si>
  <si>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</si>
  <si>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</si>
  <si>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</si>
  <si>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</si>
  <si>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</si>
  <si>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</si>
  <si>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</si>
  <si>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</si>
  <si>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</si>
  <si>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</si>
  <si>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</si>
  <si>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</si>
  <si>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</si>
  <si>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</si>
  <si>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</si>
  <si>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</si>
  <si>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</si>
  <si>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</si>
  <si>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</si>
  <si>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</si>
  <si>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</si>
  <si>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</si>
  <si>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</si>
  <si>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</si>
  <si>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</si>
  <si>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</si>
  <si>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</si>
  <si>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</si>
  <si>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</si>
  <si>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</si>
  <si>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</si>
  <si>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</si>
  <si>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</si>
  <si>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</si>
  <si>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</si>
  <si>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</si>
  <si>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</si>
  <si>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</si>
  <si>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</si>
  <si>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</si>
  <si>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</si>
  <si>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</si>
  <si>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</si>
  <si>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</si>
  <si>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</si>
  <si>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</si>
  <si>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</si>
  <si>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</si>
  <si>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</si>
  <si>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</si>
  <si>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</si>
  <si>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</si>
  <si>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</si>
  <si>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</si>
  <si>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</si>
  <si>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</si>
  <si>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</si>
  <si>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</si>
  <si>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</si>
  <si>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</si>
  <si>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</si>
  <si>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</si>
  <si>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</si>
  <si>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</si>
  <si>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</si>
  <si>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</si>
  <si>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</si>
  <si>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</si>
  <si>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</si>
  <si>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</si>
  <si>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</si>
  <si>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</si>
  <si>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</si>
  <si>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</si>
  <si>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</si>
  <si>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</si>
  <si>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</si>
  <si>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</si>
  <si>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</si>
  <si>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</si>
  <si>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</si>
  <si>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</si>
  <si>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</si>
  <si>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</si>
  <si>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</si>
  <si>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</si>
  <si>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</si>
  <si>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</si>
  <si>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</si>
  <si>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</si>
  <si>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</si>
  <si>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</si>
  <si>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</si>
  <si>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</si>
  <si>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</si>
  <si>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</si>
  <si>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</si>
  <si>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</si>
  <si>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</si>
  <si>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</si>
  <si>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</si>
  <si>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</si>
  <si>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</si>
  <si>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</si>
  <si>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</si>
  <si>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</si>
  <si>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</si>
  <si>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</si>
  <si>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</si>
  <si>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</si>
  <si>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</si>
  <si>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</si>
  <si>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</si>
  <si>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</si>
  <si>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</si>
  <si>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</si>
  <si>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</si>
  <si>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</si>
  <si>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</si>
  <si>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</si>
  <si>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</si>
  <si>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</si>
  <si>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</si>
  <si>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</si>
  <si>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</si>
  <si>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</si>
  <si>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</si>
  <si>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</si>
  <si>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</si>
  <si>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</si>
  <si>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</si>
  <si>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</si>
  <si>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</si>
  <si>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</si>
  <si>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</si>
  <si>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</si>
  <si>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</si>
  <si>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</si>
  <si>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</si>
  <si>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</si>
  <si>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</si>
  <si>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</si>
  <si>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</si>
  <si>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</si>
  <si>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</si>
  <si>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</si>
  <si>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</si>
  <si>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</si>
  <si>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</si>
  <si>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</si>
  <si>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</si>
  <si>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</si>
  <si>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</si>
  <si>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</si>
  <si>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</si>
  <si>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</si>
  <si>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</si>
  <si>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</si>
  <si>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</si>
  <si>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</si>
  <si>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</si>
  <si>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</si>
  <si>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</si>
  <si>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</si>
  <si>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</si>
  <si>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</si>
  <si>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</si>
  <si>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</si>
  <si>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</si>
  <si>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</si>
  <si>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</si>
  <si>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</si>
  <si>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</si>
  <si>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</si>
  <si>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</si>
  <si>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</si>
  <si>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</si>
  <si>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</si>
  <si>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</si>
  <si>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</si>
  <si>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</si>
  <si>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</si>
  <si>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</si>
  <si>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</si>
  <si>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</si>
  <si>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</si>
  <si>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</si>
  <si>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</si>
  <si>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</si>
  <si>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</si>
  <si>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</si>
  <si>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</si>
  <si>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</si>
  <si>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</si>
  <si>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</si>
  <si>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</si>
  <si>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</si>
  <si>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</si>
  <si>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</si>
  <si>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</si>
  <si>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</si>
  <si>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</si>
  <si>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</si>
  <si>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</si>
  <si>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</si>
  <si>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</si>
  <si>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</si>
  <si>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</si>
  <si>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</si>
  <si>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</si>
  <si>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</si>
  <si>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</si>
  <si>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</si>
  <si>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</si>
  <si>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</si>
  <si>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</si>
  <si>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</si>
  <si>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</si>
  <si>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</si>
  <si>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</si>
  <si>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</si>
  <si>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</si>
  <si>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</si>
  <si>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</si>
  <si>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</si>
  <si>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</si>
  <si>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</si>
  <si>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</si>
  <si>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</si>
  <si>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</si>
  <si>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</si>
  <si>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</si>
  <si>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</si>
  <si>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</si>
  <si>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</si>
  <si>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</si>
  <si>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</si>
  <si>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</si>
  <si>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</si>
  <si>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</si>
  <si>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</si>
  <si>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</si>
  <si>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</si>
  <si>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</si>
  <si>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</si>
  <si>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</si>
  <si>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</si>
  <si>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</si>
  <si>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</si>
  <si>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</si>
  <si>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</si>
  <si>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</si>
  <si>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</si>
  <si>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</si>
  <si>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</si>
  <si>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</si>
  <si>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</si>
  <si>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</si>
  <si>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</si>
  <si>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</si>
  <si>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</si>
  <si>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</si>
  <si>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</si>
  <si>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</si>
  <si>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</si>
  <si>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</si>
  <si>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</si>
  <si>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</si>
  <si>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</si>
  <si>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</si>
  <si>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</si>
  <si>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</si>
  <si>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</si>
  <si>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</si>
  <si>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</si>
  <si>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</si>
  <si>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</si>
  <si>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</si>
  <si>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</si>
  <si>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</si>
  <si>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</si>
  <si>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</si>
  <si>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</si>
  <si>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</si>
  <si>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</si>
  <si>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</si>
  <si>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</si>
  <si>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</si>
  <si>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</si>
  <si>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</si>
  <si>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</si>
  <si>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</si>
  <si>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</si>
  <si>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</si>
  <si>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</si>
  <si>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</si>
  <si>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</si>
  <si>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</si>
  <si>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</si>
  <si>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</si>
  <si>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</si>
  <si>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</si>
  <si>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</si>
  <si>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</si>
  <si>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</si>
  <si>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</si>
  <si>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</si>
  <si>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</si>
  <si>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</si>
  <si>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</si>
  <si>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</si>
  <si>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</si>
  <si>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</si>
  <si>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</si>
  <si>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</si>
  <si>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</si>
  <si>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</si>
  <si>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</si>
  <si>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</si>
  <si>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</si>
  <si>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</si>
  <si>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</si>
  <si>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</si>
  <si>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</si>
  <si>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</si>
  <si>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</si>
  <si>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</si>
  <si>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</si>
  <si>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</si>
  <si>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</si>
  <si>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</si>
  <si>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</si>
  <si>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</si>
  <si>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</si>
  <si>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</si>
  <si>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</si>
  <si>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</si>
  <si>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</si>
  <si>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</si>
  <si>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</si>
  <si>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</si>
  <si>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</si>
  <si>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</si>
  <si>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</si>
  <si>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</si>
  <si>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</si>
  <si>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</si>
  <si>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</si>
  <si>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</si>
  <si>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</si>
  <si>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</si>
  <si>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</si>
  <si>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</si>
  <si>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</si>
  <si>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</si>
  <si>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</si>
  <si>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</si>
  <si>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</si>
  <si>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</si>
  <si>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</si>
  <si>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</si>
  <si>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</si>
  <si>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</si>
  <si>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</si>
  <si>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</si>
  <si>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</si>
  <si>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</si>
  <si>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</si>
  <si>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</si>
  <si>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</si>
  <si>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</si>
  <si>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</si>
  <si>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</si>
  <si>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</si>
  <si>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</si>
  <si>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</si>
  <si>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</si>
  <si>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</si>
  <si>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</si>
  <si>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</si>
  <si>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</si>
  <si>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</si>
  <si>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</si>
  <si>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</si>
  <si>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</si>
  <si>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</si>
  <si>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</si>
  <si>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</si>
  <si>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</si>
  <si>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</si>
  <si>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</si>
  <si>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</si>
  <si>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</si>
  <si>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</si>
  <si>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</si>
  <si>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</si>
  <si>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</si>
  <si>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</si>
  <si>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</si>
  <si>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</si>
  <si>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</si>
  <si>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</si>
  <si>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</si>
  <si>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</si>
  <si>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</si>
  <si>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</si>
  <si>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</si>
  <si>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</si>
  <si>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</si>
  <si>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</si>
  <si>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</si>
  <si>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</si>
  <si>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</si>
  <si>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</si>
  <si>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</si>
  <si>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</si>
  <si>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</si>
  <si>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</si>
  <si>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</si>
  <si>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</si>
  <si>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</si>
  <si>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</si>
  <si>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</si>
  <si>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</si>
  <si>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</si>
  <si>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</si>
  <si>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</si>
  <si>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</si>
  <si>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</si>
  <si>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</si>
  <si>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</si>
  <si>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</si>
  <si>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</si>
  <si>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</si>
  <si>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</si>
  <si>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</si>
  <si>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</si>
  <si>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</si>
  <si>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</si>
  <si>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</si>
  <si>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</si>
  <si>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</si>
  <si>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</si>
  <si>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</si>
  <si>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</si>
  <si>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</si>
  <si>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</si>
  <si>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</si>
  <si>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</si>
  <si>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</si>
  <si>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</si>
  <si>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</si>
  <si>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</si>
  <si>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</si>
  <si>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</si>
  <si>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</si>
  <si>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</si>
  <si>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</si>
  <si>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</si>
  <si>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</si>
  <si>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</si>
  <si>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</si>
  <si>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</si>
  <si>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</si>
  <si>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</si>
  <si>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</si>
  <si>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</si>
  <si>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</si>
  <si>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</si>
  <si>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</si>
  <si>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</si>
  <si>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</si>
  <si>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</si>
  <si>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</si>
  <si>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</si>
  <si>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</si>
  <si>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</si>
  <si>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</si>
  <si>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</si>
  <si>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</si>
  <si>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</si>
  <si>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</si>
  <si>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</si>
  <si>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</si>
  <si>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</si>
  <si>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</si>
  <si>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</si>
  <si>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</si>
  <si>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</si>
  <si>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</si>
  <si>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</si>
  <si>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</si>
  <si>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</si>
  <si>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</si>
  <si>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</si>
  <si>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</si>
  <si>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</si>
  <si>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</si>
  <si>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</si>
  <si>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</si>
  <si>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</si>
  <si>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</si>
  <si>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</si>
  <si>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</si>
  <si>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</si>
  <si>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</si>
  <si>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</si>
  <si>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</si>
  <si>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</si>
  <si>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</si>
  <si>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</si>
  <si>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</si>
  <si>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</si>
  <si>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</si>
  <si>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</si>
  <si>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</si>
  <si>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</si>
  <si>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</si>
  <si>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</si>
  <si>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</si>
  <si>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</si>
  <si>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</si>
  <si>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</si>
  <si>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</si>
  <si>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</si>
  <si>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</si>
  <si>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</si>
  <si>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</si>
  <si>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</si>
  <si>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</si>
  <si>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</si>
  <si>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</si>
  <si>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</si>
  <si>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</si>
  <si>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</si>
  <si>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</si>
  <si>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</si>
  <si>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</si>
  <si>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</si>
  <si>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</si>
  <si>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</si>
  <si>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</si>
  <si>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</si>
  <si>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</si>
  <si>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</si>
  <si>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</si>
  <si>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</si>
  <si>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</si>
  <si>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</si>
  <si>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</si>
  <si>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</si>
  <si>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</si>
  <si>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</si>
  <si>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</si>
  <si>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</si>
  <si>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</si>
  <si>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</si>
  <si>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</si>
  <si>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</si>
  <si>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</si>
  <si>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</si>
  <si>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</si>
  <si>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</si>
  <si>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</si>
  <si>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</si>
  <si>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</si>
  <si>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</si>
  <si>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</si>
  <si>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</si>
  <si>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</si>
  <si>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</si>
  <si>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</si>
  <si>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</si>
  <si>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</si>
  <si>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</si>
  <si>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</si>
  <si>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</si>
  <si>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</si>
  <si>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</si>
  <si>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</si>
  <si>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</si>
  <si>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</si>
  <si>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</si>
  <si>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</si>
  <si>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</si>
  <si>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</si>
  <si>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</si>
  <si>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</si>
  <si>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</si>
  <si>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</si>
  <si>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</si>
  <si>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</si>
  <si>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</si>
  <si>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</si>
  <si>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</si>
  <si>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</si>
  <si>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</si>
  <si>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</si>
  <si>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</si>
  <si>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</si>
  <si>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</si>
  <si>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</si>
  <si>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</si>
  <si>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</si>
  <si>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</si>
  <si>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</si>
  <si>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</si>
  <si>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</si>
  <si>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</si>
  <si>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</si>
  <si>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</si>
  <si>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</si>
  <si>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</si>
  <si>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</si>
  <si>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</si>
  <si>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</si>
  <si>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</si>
  <si>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</si>
  <si>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</si>
  <si>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</si>
  <si>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</si>
  <si>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</si>
  <si>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</si>
  <si>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</si>
  <si>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</si>
  <si>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</si>
  <si>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</si>
  <si>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</si>
  <si>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</si>
  <si>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</si>
  <si>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</si>
  <si>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</si>
  <si>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</si>
  <si>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</si>
  <si>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</si>
  <si>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</si>
  <si>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</si>
  <si>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</si>
  <si>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</si>
  <si>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</si>
  <si>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</si>
  <si>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</si>
  <si>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</si>
  <si>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</si>
  <si>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</si>
  <si>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</si>
  <si>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</si>
  <si>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</si>
  <si>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</si>
  <si>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</si>
  <si>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</si>
  <si>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</si>
  <si>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</si>
  <si>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</si>
  <si>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</si>
  <si>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</si>
  <si>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</si>
  <si>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</si>
  <si>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</si>
  <si>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</si>
  <si>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</si>
  <si>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</si>
  <si>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</si>
  <si>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</si>
  <si>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</si>
  <si>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</si>
  <si>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</si>
  <si>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</si>
  <si>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</si>
  <si>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</si>
  <si>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</si>
  <si>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</si>
  <si>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</si>
  <si>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</si>
  <si>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</si>
  <si>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</si>
  <si>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</si>
  <si>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</si>
  <si>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</si>
  <si>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</si>
  <si>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</si>
  <si>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</si>
  <si>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</si>
  <si>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</si>
  <si>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</si>
  <si>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</si>
  <si>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</si>
  <si>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</si>
  <si>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</si>
  <si>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</si>
  <si>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</si>
  <si>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</si>
  <si>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</si>
  <si>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</si>
  <si>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</si>
  <si>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</si>
  <si>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</si>
  <si>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</si>
  <si>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</si>
  <si>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</si>
  <si>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</si>
  <si>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</si>
  <si>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</si>
  <si>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</si>
  <si>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</si>
  <si>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</si>
  <si>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</si>
  <si>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</si>
  <si>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</si>
  <si>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</si>
  <si>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</si>
  <si>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</si>
  <si>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</si>
  <si>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</si>
  <si>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</si>
  <si>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</si>
  <si>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</si>
  <si>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</si>
  <si>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</si>
  <si>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</si>
  <si>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</si>
  <si>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</si>
  <si>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</si>
  <si>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</si>
  <si>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</si>
  <si>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</si>
  <si>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</si>
  <si>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</si>
  <si>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</si>
  <si>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</si>
  <si>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</si>
  <si>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</si>
  <si>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</si>
  <si>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</si>
  <si>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</si>
  <si>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</si>
  <si>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</si>
  <si>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</si>
  <si>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</si>
  <si>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</si>
  <si>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</si>
  <si>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</si>
  <si>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</si>
  <si>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</si>
  <si>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</si>
  <si>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</si>
  <si>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</si>
  <si>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</si>
  <si>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</si>
  <si>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</si>
  <si>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</si>
  <si>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</si>
  <si>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</si>
  <si>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</si>
  <si>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</si>
  <si>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</si>
  <si>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</si>
  <si>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</si>
  <si>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</si>
  <si>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</si>
  <si>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</si>
  <si>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</si>
  <si>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</si>
  <si>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</si>
  <si>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</si>
  <si>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</si>
  <si>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</si>
  <si>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</si>
  <si>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</si>
  <si>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</si>
  <si>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</si>
  <si>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</si>
  <si>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</si>
  <si>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</si>
  <si>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</si>
  <si>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</si>
  <si>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</si>
  <si>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</si>
  <si>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</si>
  <si>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</si>
  <si>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</si>
  <si>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</si>
  <si>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</si>
  <si>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</si>
  <si>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</si>
  <si>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</si>
  <si>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</si>
  <si>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</si>
  <si>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</si>
  <si>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</si>
  <si>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</si>
  <si>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</si>
  <si>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</si>
  <si>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</si>
  <si>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</si>
  <si>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</si>
  <si>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</si>
  <si>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</si>
  <si>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</si>
  <si>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</si>
  <si>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</si>
  <si>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</si>
  <si>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</si>
  <si>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</si>
  <si>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</si>
  <si>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</si>
  <si>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</si>
  <si>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</si>
  <si>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</si>
  <si>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</si>
  <si>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</si>
  <si>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</si>
  <si>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</si>
  <si>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</si>
  <si>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</si>
  <si>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</si>
  <si>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</si>
  <si>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</si>
  <si>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</si>
  <si>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</si>
  <si>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</si>
  <si>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</si>
  <si>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</si>
  <si>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</si>
  <si>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</si>
  <si>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</si>
  <si>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</si>
  <si>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</si>
  <si>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</si>
  <si>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</si>
  <si>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</si>
  <si>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</si>
  <si>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</si>
  <si>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</si>
  <si>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</si>
  <si>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</si>
  <si>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</si>
  <si>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</si>
  <si>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</si>
  <si>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</si>
  <si>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</si>
  <si>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</si>
  <si>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</si>
  <si>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</si>
  <si>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</si>
  <si>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</si>
  <si>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</si>
  <si>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</si>
  <si>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</si>
  <si>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</si>
  <si>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</si>
  <si>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</si>
  <si>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</si>
  <si>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</si>
  <si>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</si>
  <si>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</si>
  <si>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</si>
  <si>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</si>
  <si>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</si>
  <si>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</si>
  <si>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</si>
  <si>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</si>
  <si>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</si>
  <si>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</si>
  <si>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</si>
  <si>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</si>
  <si>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</si>
  <si>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</si>
  <si>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</si>
  <si>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</si>
  <si>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</si>
  <si>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</si>
  <si>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</si>
  <si>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</si>
  <si>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</si>
  <si>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</si>
  <si>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</si>
  <si>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</si>
  <si>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</si>
  <si>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</si>
  <si>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</si>
  <si>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</si>
  <si>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</si>
  <si>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</si>
  <si>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</si>
  <si>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</si>
  <si>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</si>
  <si>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</si>
  <si>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</si>
  <si>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</si>
  <si>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</si>
  <si>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</si>
  <si>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</si>
  <si>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</si>
  <si>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</si>
  <si>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</si>
  <si>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</si>
  <si>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</si>
  <si>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</si>
  <si>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</si>
  <si>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</si>
  <si>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</si>
  <si>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</si>
  <si>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</si>
  <si>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</si>
  <si>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</si>
  <si>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</si>
  <si>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</si>
  <si>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</si>
  <si>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</si>
  <si>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</si>
  <si>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</si>
  <si>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</si>
  <si>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</si>
  <si>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</si>
  <si>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</si>
  <si>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</si>
  <si>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</si>
  <si>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</si>
  <si>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</si>
  <si>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</si>
  <si>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</si>
  <si>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</si>
  <si>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</si>
  <si>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</si>
  <si>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</si>
  <si>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</si>
  <si>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</si>
  <si>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</si>
  <si>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</si>
  <si>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</si>
  <si>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</si>
  <si>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</si>
  <si>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</si>
  <si>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</si>
  <si>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</si>
  <si>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</si>
  <si>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</si>
  <si>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</si>
  <si>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</si>
  <si>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</si>
  <si>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</si>
  <si>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</si>
  <si>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</si>
  <si>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</si>
  <si>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</si>
  <si>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</si>
  <si>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</si>
  <si>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</si>
  <si>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</si>
  <si>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</si>
  <si>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</si>
  <si>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</si>
  <si>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</si>
  <si>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</si>
  <si>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</si>
  <si>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</si>
  <si>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</si>
  <si>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</si>
  <si>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</si>
  <si>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</si>
  <si>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</si>
  <si>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</si>
  <si>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</si>
  <si>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</si>
  <si>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</si>
  <si>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</si>
  <si>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</si>
  <si>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</si>
  <si>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</si>
  <si>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</si>
  <si>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</si>
  <si>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</si>
  <si>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</si>
  <si>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</si>
  <si>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</si>
  <si>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</si>
  <si>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</si>
  <si>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</si>
  <si>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</si>
  <si>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</si>
  <si>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</si>
  <si>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</si>
  <si>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</si>
  <si>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</si>
  <si>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</si>
  <si>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</si>
  <si>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</si>
  <si>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</si>
  <si>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</si>
  <si>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</si>
  <si>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</si>
  <si>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</si>
  <si>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</si>
  <si>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</si>
  <si>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</si>
  <si>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</si>
  <si>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</si>
  <si>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</si>
  <si>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</si>
  <si>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</si>
  <si>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</si>
  <si>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</si>
  <si>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</si>
  <si>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</si>
  <si>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</si>
  <si>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</si>
  <si>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</si>
  <si>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</si>
  <si>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</si>
  <si>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</si>
  <si>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</si>
  <si>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</si>
  <si>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</si>
  <si>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</si>
  <si>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</si>
  <si>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</si>
  <si>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</si>
  <si>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</si>
  <si>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</si>
  <si>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</si>
  <si>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</si>
  <si>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</si>
  <si>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</si>
  <si>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</si>
  <si>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</si>
  <si>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</si>
  <si>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</si>
  <si>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</si>
  <si>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</si>
  <si>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</si>
  <si>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</si>
  <si>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</si>
  <si>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</si>
  <si>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</si>
  <si>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</si>
  <si>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</si>
  <si>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</si>
  <si>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</si>
  <si>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</si>
  <si>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</si>
  <si>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</si>
  <si>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</si>
  <si>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</si>
  <si>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</si>
  <si>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</si>
  <si>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</si>
  <si>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</si>
  <si>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</si>
  <si>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</si>
  <si>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</si>
  <si>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</si>
  <si>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</si>
  <si>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</si>
  <si>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</si>
  <si>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</si>
  <si>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</si>
  <si>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</si>
  <si>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</si>
  <si>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</si>
  <si>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</si>
  <si>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</si>
  <si>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</si>
  <si>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</si>
  <si>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</si>
  <si>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</si>
  <si>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</si>
  <si>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</si>
  <si>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</si>
  <si>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</si>
  <si>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</si>
  <si>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</si>
  <si>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</si>
  <si>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</si>
  <si>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</si>
  <si>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</si>
  <si>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</si>
  <si>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</si>
  <si>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</si>
  <si>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</si>
  <si>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</si>
  <si>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</si>
  <si>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</si>
  <si>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</si>
  <si>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</si>
  <si>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</si>
  <si>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</si>
  <si>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</si>
  <si>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</si>
  <si>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</si>
  <si>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</si>
  <si>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</si>
  <si>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</si>
  <si>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</si>
  <si>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</si>
  <si>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</si>
  <si>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</si>
  <si>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</si>
  <si>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</si>
  <si>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</si>
  <si>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</si>
  <si>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</si>
  <si>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</si>
  <si>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</si>
  <si>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</si>
  <si>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</si>
  <si>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</si>
  <si>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</si>
  <si>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</si>
  <si>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</si>
  <si>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</si>
  <si>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</si>
  <si>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</si>
  <si>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</si>
  <si>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</si>
  <si>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</si>
  <si>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</si>
  <si>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</si>
  <si>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</si>
  <si>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</si>
  <si>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</si>
  <si>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</si>
  <si>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</si>
  <si>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</si>
  <si>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</si>
  <si>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</si>
  <si>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</si>
  <si>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</si>
  <si>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</si>
  <si>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</si>
  <si>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</si>
  <si>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</si>
  <si>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</si>
  <si>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</si>
  <si>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</si>
  <si>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</si>
  <si>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</si>
  <si>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</si>
  <si>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</si>
  <si>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</si>
  <si>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</si>
  <si>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</si>
  <si>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</si>
  <si>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</si>
  <si>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</si>
  <si>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</si>
  <si>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</si>
  <si>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</si>
  <si>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</si>
  <si>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</si>
  <si>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</si>
  <si>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</si>
  <si>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</si>
  <si>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</si>
  <si>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</si>
  <si>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</si>
  <si>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</si>
  <si>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</si>
  <si>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</si>
  <si>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</si>
  <si>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</si>
  <si>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</si>
  <si>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</si>
  <si>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</si>
  <si>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</si>
  <si>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</si>
  <si>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</si>
  <si>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</si>
  <si>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</si>
  <si>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</si>
  <si>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</si>
  <si>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</si>
  <si>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</si>
  <si>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</si>
  <si>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</si>
  <si>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</si>
  <si>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</si>
  <si>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</si>
  <si>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</si>
  <si>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</si>
  <si>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</si>
  <si>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</si>
  <si>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</si>
  <si>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</si>
  <si>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</si>
  <si>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</si>
  <si>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</si>
  <si>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</si>
  <si>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</si>
  <si>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</si>
  <si>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</si>
  <si>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</si>
  <si>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</si>
  <si>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</si>
  <si>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</si>
  <si>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</si>
  <si>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</si>
  <si>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</si>
  <si>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</si>
  <si>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</si>
  <si>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</si>
  <si>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</si>
  <si>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</si>
  <si>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</si>
  <si>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</si>
  <si>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</si>
  <si>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</si>
  <si>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</si>
  <si>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</si>
  <si>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</si>
  <si>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</si>
  <si>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</si>
  <si>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</si>
  <si>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</si>
  <si>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</si>
  <si>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</si>
  <si>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</si>
  <si>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</si>
  <si>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</si>
  <si>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</si>
  <si>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</si>
  <si>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</si>
  <si>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</si>
  <si>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</si>
  <si>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</si>
  <si>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</si>
  <si>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</si>
  <si>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</si>
  <si>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</si>
  <si>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</si>
  <si>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</si>
  <si>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</si>
  <si>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</si>
  <si>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</si>
  <si>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</si>
  <si>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</si>
  <si>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</si>
  <si>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</si>
  <si>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</si>
  <si>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</si>
  <si>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</si>
  <si>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</si>
  <si>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</si>
  <si>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</si>
  <si>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</si>
  <si>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</si>
  <si>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</si>
  <si>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</si>
  <si>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</si>
  <si>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</si>
  <si>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</si>
  <si>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</si>
  <si>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</si>
  <si>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</si>
  <si>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</si>
  <si>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</si>
  <si>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</si>
  <si>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</si>
  <si>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</si>
  <si>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</si>
  <si>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</si>
  <si>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</si>
  <si>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</si>
  <si>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</si>
  <si>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</si>
  <si>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</si>
  <si>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</si>
  <si>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</si>
  <si>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</si>
  <si>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</si>
  <si>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</si>
  <si>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</si>
  <si>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</si>
  <si>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</si>
  <si>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</si>
  <si>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</si>
  <si>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</si>
  <si>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</si>
  <si>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</si>
  <si>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</si>
  <si>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</si>
  <si>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</si>
  <si>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</si>
  <si>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</si>
  <si>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</si>
  <si>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</si>
  <si>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</si>
  <si>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</si>
  <si>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</si>
  <si>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</si>
  <si>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</si>
  <si>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</si>
  <si>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</si>
  <si>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</si>
  <si>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</si>
  <si>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</si>
  <si>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</si>
  <si>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</si>
  <si>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</si>
  <si>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</si>
  <si>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</si>
  <si>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</si>
  <si>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</si>
  <si>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</si>
  <si>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</si>
  <si>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</si>
  <si>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</si>
  <si>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</si>
  <si>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</si>
  <si>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</si>
  <si>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</si>
  <si>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</si>
  <si>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</si>
  <si>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</si>
  <si>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</si>
  <si>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</si>
  <si>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</si>
  <si>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</si>
  <si>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</si>
  <si>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</si>
  <si>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</si>
  <si>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</si>
  <si>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</si>
  <si>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</si>
  <si>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</si>
  <si>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</si>
  <si>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</si>
  <si>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</si>
  <si>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</si>
  <si>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</si>
  <si>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</si>
  <si>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</si>
  <si>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</si>
  <si>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</si>
  <si>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</si>
  <si>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</si>
  <si>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</si>
  <si>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</si>
  <si>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</si>
  <si>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</si>
  <si>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</si>
  <si>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</si>
  <si>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</si>
  <si>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</si>
  <si>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</si>
  <si>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</si>
  <si>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</si>
  <si>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</si>
  <si>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</si>
  <si>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</si>
  <si>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</si>
  <si>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</si>
  <si>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</si>
  <si>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</si>
  <si>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</si>
  <si>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</si>
  <si>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</si>
  <si>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</si>
  <si>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</si>
  <si>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</si>
  <si>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</si>
  <si>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</si>
  <si>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</si>
  <si>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</si>
  <si>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</si>
  <si>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</si>
  <si>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</si>
  <si>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</si>
  <si>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</si>
  <si>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</si>
  <si>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</si>
  <si>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</si>
  <si>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</si>
  <si>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</si>
  <si>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</si>
  <si>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</si>
  <si>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</si>
  <si>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</si>
  <si>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</si>
  <si>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</si>
  <si>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</si>
  <si>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</si>
  <si>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</si>
  <si>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</si>
  <si>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</si>
  <si>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</si>
  <si>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</si>
  <si>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</si>
  <si>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</si>
  <si>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</si>
  <si>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</si>
  <si>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</si>
  <si>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</si>
  <si>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</si>
  <si>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</si>
  <si>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</si>
  <si>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</si>
  <si>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</si>
  <si>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</si>
  <si>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</si>
  <si>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</si>
  <si>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</si>
  <si>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</si>
  <si>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</si>
  <si>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</si>
  <si>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</si>
  <si>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</si>
  <si>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</si>
  <si>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</si>
  <si>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</si>
  <si>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</si>
  <si>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</si>
  <si>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</si>
  <si>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</si>
  <si>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</si>
  <si>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</si>
  <si>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</si>
  <si>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</si>
  <si>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</si>
  <si>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</si>
  <si>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</si>
  <si>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</si>
  <si>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</si>
  <si>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</si>
  <si>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</si>
  <si>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</si>
  <si>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</si>
  <si>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</si>
  <si>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</si>
  <si>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</si>
  <si>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</si>
  <si>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</si>
  <si>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</si>
  <si>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</si>
  <si>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</si>
  <si>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</si>
  <si>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</si>
  <si>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</si>
  <si>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</si>
  <si>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</si>
  <si>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</si>
  <si>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</si>
  <si>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</si>
  <si>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</si>
  <si>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</si>
  <si>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</si>
  <si>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</si>
  <si>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</si>
  <si>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</si>
  <si>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</si>
  <si>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</si>
  <si>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</si>
  <si>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</si>
  <si>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</si>
  <si>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</si>
  <si>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</si>
  <si>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</si>
  <si>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</si>
  <si>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</si>
  <si>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</si>
  <si>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</si>
  <si>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</si>
  <si>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</si>
  <si>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</si>
  <si>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</si>
  <si>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</si>
  <si>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</si>
  <si>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</si>
  <si>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</si>
  <si>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</si>
  <si>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</si>
  <si>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</si>
  <si>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</si>
  <si>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</si>
  <si>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</si>
  <si>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</si>
  <si>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</si>
  <si>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</si>
  <si>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</si>
  <si>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</si>
  <si>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</si>
  <si>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</si>
  <si>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</si>
  <si>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</si>
  <si>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</si>
  <si>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</si>
  <si>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</si>
  <si>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</si>
  <si>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</si>
  <si>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</si>
  <si>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</si>
  <si>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</si>
  <si>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</si>
  <si>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</si>
  <si>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</si>
  <si>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</si>
  <si>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</si>
  <si>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</si>
  <si>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</si>
  <si>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</si>
  <si>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</si>
  <si>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</si>
  <si>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</si>
  <si>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</si>
  <si>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</si>
  <si>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</si>
  <si>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</si>
  <si>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</si>
  <si>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</si>
  <si>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</si>
  <si>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</si>
  <si>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</si>
  <si>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</si>
  <si>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</si>
  <si>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</si>
  <si>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</si>
  <si>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</si>
  <si>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</si>
  <si>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</si>
  <si>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</si>
  <si>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</si>
  <si>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</si>
  <si>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</si>
  <si>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</si>
  <si>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</si>
  <si>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</si>
  <si>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</si>
  <si>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</si>
  <si>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</si>
  <si>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</si>
  <si>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</si>
  <si>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</si>
  <si>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</si>
  <si>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</si>
  <si>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</si>
  <si>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</si>
  <si>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</si>
  <si>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</si>
  <si>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</si>
  <si>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</si>
  <si>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</si>
  <si>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</si>
  <si>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</si>
  <si>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</si>
  <si>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</si>
  <si>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</si>
  <si>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</si>
  <si>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</si>
  <si>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</si>
  <si>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</si>
  <si>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</si>
  <si>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</si>
  <si>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</si>
  <si>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</si>
  <si>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</si>
  <si>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</si>
  <si>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</si>
  <si>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</si>
  <si>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</si>
  <si>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</si>
  <si>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</si>
  <si>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</si>
  <si>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</si>
  <si>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</si>
  <si>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</si>
  <si>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</si>
  <si>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</si>
  <si>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</si>
  <si>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</si>
  <si>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</si>
  <si>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</si>
  <si>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</si>
  <si>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</si>
  <si>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</si>
  <si>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</si>
  <si>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</si>
  <si>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</si>
  <si>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</si>
  <si>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</si>
  <si>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</si>
  <si>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</si>
  <si>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</si>
  <si>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</si>
  <si>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</si>
  <si>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</si>
  <si>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</si>
  <si>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</si>
  <si>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</si>
  <si>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</si>
  <si>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</si>
  <si>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</si>
  <si>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</si>
  <si>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</si>
  <si>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</si>
  <si>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</si>
  <si>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</si>
  <si>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</si>
  <si>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</si>
  <si>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</si>
  <si>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</si>
  <si>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</si>
  <si>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</si>
  <si>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</si>
  <si>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</si>
  <si>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</si>
  <si>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</si>
  <si>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</si>
  <si>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</si>
  <si>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</si>
  <si>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</si>
  <si>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</si>
  <si>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</si>
  <si>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</si>
  <si>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</si>
  <si>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</si>
  <si>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</si>
  <si>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</si>
  <si>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</si>
  <si>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</si>
  <si>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</si>
  <si>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</si>
  <si>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</si>
  <si>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</si>
  <si>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</si>
  <si>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</si>
  <si>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</si>
  <si>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</si>
  <si>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</si>
  <si>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</si>
  <si>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</si>
  <si>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</si>
  <si>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</si>
  <si>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</si>
  <si>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</si>
  <si>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</si>
  <si>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</si>
  <si>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</si>
  <si>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</si>
  <si>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</si>
  <si>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</si>
  <si>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</si>
  <si>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</si>
  <si>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</si>
  <si>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</si>
  <si>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</si>
  <si>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</si>
  <si>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</si>
  <si>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</si>
  <si>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</si>
  <si>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</si>
  <si>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</si>
  <si>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</si>
  <si>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</si>
  <si>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</si>
  <si>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</si>
  <si>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</si>
  <si>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</si>
  <si>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</si>
  <si>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</si>
  <si>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</si>
  <si>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</si>
  <si>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</si>
  <si>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</si>
  <si>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</si>
  <si>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</si>
  <si>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</si>
  <si>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</si>
  <si>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</si>
  <si>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</si>
  <si>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</si>
  <si>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</si>
  <si>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</si>
  <si>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</si>
  <si>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</si>
  <si>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</si>
  <si>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</si>
  <si>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</si>
  <si>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</si>
  <si>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</si>
  <si>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</si>
  <si>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</si>
  <si>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</si>
  <si>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</si>
  <si>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</si>
  <si>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</si>
  <si>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</si>
  <si>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</si>
  <si>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</si>
  <si>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</si>
  <si>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</si>
  <si>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</si>
  <si>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</si>
  <si>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</si>
  <si>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</si>
  <si>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</si>
  <si>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</si>
  <si>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</si>
  <si>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</si>
  <si>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</si>
  <si>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</si>
  <si>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</si>
  <si>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</si>
  <si>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</si>
  <si>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</si>
  <si>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</si>
  <si>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</si>
  <si>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</si>
  <si>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</si>
  <si>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</si>
  <si>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</si>
  <si>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</si>
  <si>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</si>
  <si>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</si>
  <si>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</si>
  <si>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</si>
  <si>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</si>
  <si>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</si>
  <si>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</si>
  <si>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</si>
  <si>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</si>
  <si>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</si>
  <si>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</si>
  <si>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</si>
  <si>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</si>
  <si>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</si>
  <si>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</si>
  <si>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</si>
  <si>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</si>
  <si>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</si>
  <si>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</si>
  <si>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</si>
  <si>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</si>
  <si>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</si>
  <si>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</si>
  <si>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</si>
  <si>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</si>
  <si>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</si>
  <si>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</si>
  <si>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</si>
  <si>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</si>
  <si>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</si>
  <si>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</si>
  <si>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</si>
  <si>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</si>
  <si>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</si>
  <si>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</si>
  <si>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</si>
  <si>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</si>
  <si>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</si>
  <si>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</si>
  <si>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</si>
  <si>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</si>
  <si>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</si>
  <si>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</si>
  <si>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</si>
  <si>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</si>
  <si>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</si>
  <si>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</si>
  <si>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</si>
  <si>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</si>
  <si>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</si>
  <si>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</si>
  <si>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</si>
  <si>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</si>
  <si>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</si>
  <si>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</si>
  <si>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</si>
  <si>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</si>
  <si>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</si>
  <si>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</si>
  <si>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</si>
  <si>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</si>
  <si>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</si>
  <si>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</si>
  <si>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</si>
  <si>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</si>
  <si>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</si>
  <si>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</si>
  <si>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</si>
  <si>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</si>
  <si>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</si>
  <si>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</si>
  <si>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</si>
  <si>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</si>
  <si>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</si>
  <si>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</si>
  <si>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</si>
  <si>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</si>
  <si>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</si>
  <si>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</si>
  <si>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</si>
  <si>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</si>
  <si>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</si>
  <si>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</si>
  <si>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</si>
  <si>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</si>
  <si>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</si>
  <si>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</si>
  <si>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</si>
  <si>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</si>
  <si>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</si>
  <si>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</si>
  <si>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</si>
  <si>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</si>
  <si>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</si>
  <si>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</si>
  <si>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</si>
  <si>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</si>
  <si>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</si>
  <si>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</si>
  <si>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</si>
  <si>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</si>
  <si>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</si>
  <si>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</si>
  <si>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</si>
  <si>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</si>
  <si>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</si>
  <si>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</si>
  <si>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</si>
  <si>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</si>
  <si>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</si>
  <si>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</si>
  <si>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</si>
  <si>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</si>
  <si>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</si>
  <si>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</si>
  <si>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</si>
  <si>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</si>
  <si>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</si>
  <si>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</si>
  <si>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</si>
  <si>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</si>
  <si>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</si>
  <si>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</si>
  <si>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</si>
  <si>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</si>
  <si>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</si>
  <si>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</si>
  <si>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</si>
  <si>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</si>
  <si>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</si>
  <si>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</si>
  <si>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</si>
  <si>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</si>
  <si>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</si>
  <si>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</si>
  <si>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</si>
  <si>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</si>
  <si>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</si>
  <si>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</si>
  <si>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</si>
  <si>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</si>
  <si>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</si>
  <si>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</si>
  <si>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</si>
  <si>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</si>
  <si>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</si>
  <si>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</si>
  <si>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</si>
  <si>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</si>
  <si>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</si>
  <si>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</si>
  <si>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</si>
  <si>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</si>
  <si>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</si>
  <si>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</si>
  <si>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</si>
  <si>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</si>
  <si>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</si>
  <si>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</si>
  <si>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</si>
  <si>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</si>
  <si>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</si>
  <si>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</si>
  <si>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</si>
  <si>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</si>
  <si>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</si>
  <si>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</si>
  <si>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</si>
  <si>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</si>
  <si>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</si>
  <si>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</si>
  <si>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</si>
  <si>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</si>
  <si>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</si>
  <si>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</si>
  <si>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</si>
  <si>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</si>
  <si>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</si>
  <si>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</si>
  <si>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</si>
  <si>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</si>
  <si>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</si>
  <si>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</si>
  <si>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</si>
  <si>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</si>
  <si>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</si>
  <si>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</si>
  <si>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</si>
  <si>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</si>
  <si>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</si>
  <si>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</si>
  <si>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</si>
  <si>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</si>
  <si>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</si>
  <si>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</si>
  <si>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</si>
  <si>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</si>
  <si>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</si>
  <si>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</si>
  <si>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</si>
  <si>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</si>
  <si>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</si>
  <si>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</si>
  <si>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</si>
  <si>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</si>
  <si>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</si>
  <si>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</si>
  <si>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</si>
  <si>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</si>
  <si>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</si>
  <si>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</si>
  <si>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</si>
  <si>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</si>
  <si>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</si>
  <si>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</si>
  <si>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</si>
  <si>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</si>
  <si>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</si>
  <si>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</si>
  <si>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</si>
  <si>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</si>
  <si>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</si>
  <si>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</si>
  <si>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</si>
  <si>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</si>
  <si>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</si>
  <si>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</si>
  <si>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</si>
  <si>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</si>
  <si>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</si>
  <si>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</si>
  <si>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</si>
  <si>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</si>
  <si>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</si>
  <si>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</si>
  <si>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</si>
  <si>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</si>
  <si>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</si>
  <si>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</si>
  <si>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</si>
  <si>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</si>
  <si>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</si>
  <si>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</si>
  <si>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</si>
  <si>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</si>
  <si>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</si>
  <si>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</si>
  <si>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</si>
  <si>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</si>
  <si>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</si>
  <si>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</si>
  <si>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</si>
  <si>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</si>
  <si>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</si>
  <si>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</si>
  <si>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</si>
  <si>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</si>
  <si>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</si>
  <si>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</si>
  <si>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</si>
  <si>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</si>
  <si>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</si>
  <si>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</si>
  <si>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</si>
  <si>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</si>
  <si>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</si>
  <si>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</si>
  <si>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</si>
  <si>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</si>
  <si>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</si>
  <si>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</si>
  <si>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</si>
  <si>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</si>
  <si>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</si>
  <si>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</si>
  <si>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</si>
  <si>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</si>
  <si>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</si>
  <si>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</si>
  <si>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</si>
  <si>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</si>
  <si>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</si>
  <si>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</si>
  <si>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</si>
  <si>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</si>
  <si>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</si>
  <si>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</si>
  <si>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</si>
  <si>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</si>
  <si>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</si>
  <si>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</si>
  <si>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</si>
  <si>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</si>
  <si>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</si>
  <si>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</si>
  <si>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</si>
  <si>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</si>
  <si>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</si>
  <si>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</si>
  <si>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</si>
  <si>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</si>
  <si>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</si>
  <si>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</si>
  <si>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</si>
  <si>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</si>
  <si>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</si>
  <si>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</si>
  <si>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</si>
  <si>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</si>
  <si>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</si>
  <si>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</si>
  <si>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</si>
  <si>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</si>
  <si>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</si>
  <si>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</si>
  <si>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</si>
  <si>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</si>
  <si>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</si>
  <si>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</si>
  <si>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</si>
  <si>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</si>
  <si>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</si>
  <si>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</si>
  <si>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</si>
  <si>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</si>
  <si>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</si>
  <si>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</si>
  <si>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</si>
  <si>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</si>
  <si>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</si>
  <si>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</si>
  <si>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</si>
  <si>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</si>
  <si>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</si>
  <si>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</si>
  <si>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</si>
  <si>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</si>
  <si>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</si>
  <si>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</si>
  <si>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</si>
  <si>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</si>
  <si>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</si>
  <si>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</si>
  <si>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</si>
  <si>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</si>
  <si>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</si>
  <si>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</si>
  <si>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</si>
  <si>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</si>
  <si>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</si>
  <si>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</si>
  <si>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</si>
  <si>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</si>
  <si>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</si>
  <si>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</si>
  <si>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</si>
  <si>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</si>
  <si>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</si>
  <si>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</si>
  <si>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</si>
  <si>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</si>
  <si>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</si>
  <si>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</si>
  <si>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</si>
  <si>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</si>
  <si>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</si>
  <si>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</si>
  <si>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</si>
  <si>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</si>
  <si>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</si>
  <si>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</si>
  <si>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</si>
  <si>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</si>
  <si>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</si>
  <si>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</si>
  <si>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</si>
  <si>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</si>
  <si>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</si>
  <si>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</si>
  <si>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</si>
  <si>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</si>
  <si>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</si>
  <si>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</si>
  <si>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</si>
  <si>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</si>
  <si>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</si>
  <si>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</si>
  <si>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</si>
  <si>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</si>
  <si>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</si>
  <si>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</si>
  <si>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</si>
  <si>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</si>
  <si>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</si>
  <si>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</si>
  <si>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</si>
  <si>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</si>
  <si>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</si>
  <si>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</si>
  <si>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</si>
  <si>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</si>
  <si>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</si>
  <si>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</si>
  <si>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</si>
  <si>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</si>
  <si>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</si>
  <si>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</si>
  <si>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</si>
  <si>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</si>
  <si>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</si>
  <si>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</si>
  <si>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</si>
  <si>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</si>
  <si>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</si>
  <si>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</si>
  <si>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</si>
  <si>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</si>
  <si>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</si>
  <si>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</si>
  <si>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</si>
  <si>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</si>
  <si>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</si>
  <si>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</si>
  <si>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</si>
  <si>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</si>
  <si>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</si>
  <si>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</si>
  <si>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</si>
  <si>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</si>
  <si>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</si>
  <si>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</si>
  <si>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</si>
  <si>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</si>
  <si>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</si>
  <si>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</si>
  <si>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</si>
  <si>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</si>
  <si>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</si>
  <si>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</si>
  <si>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</si>
  <si>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</si>
  <si>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</si>
  <si>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</si>
  <si>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</si>
  <si>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</si>
  <si>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</si>
  <si>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</si>
  <si>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</si>
  <si>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</si>
  <si>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</si>
  <si>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</si>
  <si>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</si>
  <si>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</si>
  <si>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</si>
  <si>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</si>
  <si>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</si>
  <si>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</si>
  <si>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</si>
  <si>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</si>
  <si>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</si>
  <si>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</si>
  <si>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</si>
  <si>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</si>
  <si>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</si>
  <si>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</si>
  <si>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</si>
  <si>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</si>
  <si>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</si>
  <si>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</si>
  <si>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</si>
  <si>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</si>
  <si>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</si>
  <si>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</si>
  <si>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</si>
  <si>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</si>
  <si>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</si>
  <si>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</si>
  <si>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</si>
  <si>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</si>
  <si>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</si>
  <si>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</si>
  <si>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</si>
  <si>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</si>
  <si>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</si>
  <si>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</si>
  <si>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</si>
  <si>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</si>
  <si>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</si>
  <si>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</si>
  <si>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</si>
  <si>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</si>
  <si>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</si>
  <si>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</si>
  <si>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</si>
  <si>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</si>
  <si>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</si>
  <si>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</si>
  <si>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</si>
  <si>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</si>
  <si>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</si>
  <si>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</si>
  <si>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</si>
  <si>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</si>
  <si>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</si>
  <si>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</si>
  <si>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</si>
  <si>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</si>
  <si>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</si>
  <si>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</si>
  <si>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</si>
  <si>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</si>
  <si>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</si>
  <si>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</si>
  <si>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</si>
  <si>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</si>
  <si>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</si>
  <si>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</si>
  <si>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</si>
  <si>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</si>
  <si>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</si>
  <si>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</si>
  <si>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</si>
  <si>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</si>
  <si>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</si>
  <si>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</si>
  <si>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</si>
  <si>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</si>
  <si>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</si>
  <si>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</si>
  <si>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</si>
  <si>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</si>
  <si>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</si>
  <si>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</si>
  <si>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</si>
  <si>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</si>
  <si>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</si>
  <si>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</si>
  <si>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</si>
  <si>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</si>
  <si>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</si>
  <si>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</si>
  <si>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</si>
  <si>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</si>
  <si>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</si>
  <si>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</si>
  <si>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</si>
  <si>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</si>
  <si>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</si>
  <si>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</si>
  <si>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</si>
  <si>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</si>
  <si>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</si>
  <si>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</si>
  <si>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</si>
  <si>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</si>
  <si>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</si>
  <si>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</si>
  <si>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</si>
  <si>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</si>
  <si>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</si>
  <si>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</si>
  <si>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</si>
  <si>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</si>
  <si>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</si>
  <si>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</si>
  <si>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</si>
  <si>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</si>
  <si>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</si>
  <si>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</si>
  <si>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</si>
  <si>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</si>
  <si>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</si>
  <si>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</si>
  <si>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</si>
  <si>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</si>
  <si>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</si>
  <si>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</si>
  <si>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</si>
  <si>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</si>
  <si>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</si>
  <si>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</si>
  <si>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</si>
  <si>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</si>
  <si>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</si>
  <si>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</si>
  <si>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</si>
  <si>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</si>
  <si>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</si>
  <si>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</si>
  <si>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</si>
  <si>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</si>
  <si>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</si>
  <si>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</si>
  <si>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</si>
  <si>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</si>
  <si>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</si>
  <si>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</si>
  <si>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</si>
  <si>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</si>
  <si>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</si>
  <si>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</si>
  <si>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</si>
  <si>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</si>
  <si>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</si>
  <si>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</si>
  <si>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</si>
  <si>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</si>
  <si>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</si>
  <si>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</si>
  <si>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</si>
  <si>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</si>
  <si>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</si>
  <si>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</si>
  <si>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</si>
  <si>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</si>
  <si>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</si>
  <si>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</si>
  <si>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</si>
  <si>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</si>
  <si>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</si>
  <si>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</si>
  <si>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</si>
  <si>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</si>
  <si>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</si>
  <si>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</si>
  <si>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</si>
  <si>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</si>
  <si>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</si>
  <si>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</si>
  <si>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</si>
  <si>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</si>
  <si>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</si>
  <si>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</si>
  <si>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</si>
  <si>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</si>
  <si>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</si>
  <si>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</si>
  <si>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</si>
  <si>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</si>
  <si>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</si>
  <si>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</si>
  <si>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</si>
  <si>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</si>
  <si>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</si>
  <si>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</si>
  <si>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</si>
  <si>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</si>
  <si>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</si>
  <si>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</si>
  <si>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</si>
  <si>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</si>
  <si>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</si>
  <si>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</si>
  <si>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</si>
  <si>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</si>
  <si>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</si>
  <si>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</si>
  <si>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</si>
  <si>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</si>
  <si>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</si>
  <si>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</si>
  <si>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</si>
  <si>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</si>
  <si>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</si>
  <si>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</si>
  <si>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</si>
  <si>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</si>
  <si>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</si>
  <si>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</si>
  <si>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</si>
  <si>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</si>
  <si>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</si>
  <si>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</si>
  <si>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</si>
  <si>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</si>
  <si>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</si>
  <si>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</si>
  <si>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</si>
  <si>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</si>
  <si>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</si>
  <si>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</si>
  <si>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</si>
  <si>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</si>
  <si>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</si>
  <si>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</si>
  <si>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</si>
  <si>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</si>
  <si>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</si>
  <si>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</si>
  <si>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</si>
  <si>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</si>
  <si>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</si>
  <si>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</si>
  <si>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</si>
  <si>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</si>
  <si>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</si>
  <si>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</si>
  <si>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</si>
  <si>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</si>
  <si>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</si>
  <si>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</si>
  <si>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</si>
  <si>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</si>
  <si>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</si>
  <si>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</si>
  <si>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</si>
  <si>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</si>
  <si>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</si>
  <si>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</si>
  <si>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</si>
  <si>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</si>
  <si>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</si>
  <si>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</si>
  <si>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</si>
  <si>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</si>
  <si>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</si>
  <si>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</si>
  <si>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</si>
  <si>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</si>
  <si>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</si>
  <si>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</si>
  <si>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</si>
  <si>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</si>
  <si>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</si>
  <si>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</si>
  <si>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</si>
  <si>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</si>
  <si>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</si>
  <si>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</si>
  <si>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</si>
  <si>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</si>
  <si>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</si>
  <si>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</si>
  <si>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</si>
  <si>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</si>
  <si>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</si>
  <si>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</si>
  <si>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</si>
  <si>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</si>
  <si>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</si>
  <si>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</si>
  <si>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</si>
  <si>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</si>
  <si>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</si>
  <si>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</si>
  <si>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</si>
  <si>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</si>
  <si>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</si>
  <si>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</si>
  <si>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</si>
  <si>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</si>
  <si>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</si>
  <si>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</si>
  <si>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</si>
  <si>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</si>
  <si>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</si>
  <si>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</si>
  <si>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</si>
  <si>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</si>
  <si>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</si>
  <si>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</si>
  <si>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</si>
  <si>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</si>
  <si>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</si>
  <si>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</si>
  <si>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</si>
  <si>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</si>
  <si>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</si>
  <si>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</si>
  <si>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</si>
  <si>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</si>
  <si>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</si>
  <si>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</si>
  <si>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</si>
  <si>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</si>
  <si>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</si>
  <si>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</si>
  <si>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</si>
  <si>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</si>
  <si>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</si>
  <si>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</si>
  <si>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</si>
  <si>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</si>
  <si>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</si>
  <si>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</si>
  <si>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</si>
  <si>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</si>
  <si>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</si>
  <si>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</si>
  <si>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</si>
  <si>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</si>
  <si>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</si>
  <si>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</si>
  <si>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</si>
  <si>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</si>
  <si>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</si>
  <si>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</si>
  <si>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</si>
  <si>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</si>
  <si>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</si>
  <si>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</si>
  <si>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</si>
  <si>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</si>
  <si>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</si>
  <si>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</si>
  <si>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</si>
  <si>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</si>
  <si>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</si>
  <si>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</si>
  <si>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</si>
  <si>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</si>
  <si>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</si>
  <si>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</si>
  <si>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</si>
  <si>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</si>
  <si>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</si>
  <si>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</si>
  <si>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</si>
  <si>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</si>
  <si>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</si>
  <si>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</si>
  <si>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</si>
  <si>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</si>
  <si>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</si>
  <si>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</si>
  <si>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</si>
  <si>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</si>
  <si>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</si>
  <si>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</si>
  <si>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</si>
  <si>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</si>
  <si>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</si>
  <si>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</si>
  <si>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</si>
  <si>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</si>
  <si>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</si>
  <si>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</si>
  <si>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</si>
  <si>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</si>
  <si>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</si>
  <si>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</si>
  <si>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</si>
  <si>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</si>
  <si>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</si>
  <si>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</si>
  <si>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</si>
  <si>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</si>
  <si>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</si>
  <si>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</si>
  <si>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</si>
  <si>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</si>
  <si>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</si>
  <si>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</si>
  <si>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</si>
  <si>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</si>
  <si>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</si>
  <si>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</si>
  <si>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</si>
  <si>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</si>
  <si>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</si>
  <si>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</si>
  <si>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</si>
  <si>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</si>
  <si>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</si>
  <si>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</si>
  <si>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</si>
  <si>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</si>
  <si>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</si>
  <si>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</si>
  <si>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</si>
  <si>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</si>
  <si>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</si>
  <si>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</si>
  <si>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</si>
  <si>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</si>
  <si>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</si>
  <si>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</si>
  <si>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</si>
  <si>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</si>
  <si>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</si>
  <si>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</si>
  <si>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</si>
  <si>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</si>
  <si>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</si>
  <si>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</si>
  <si>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</si>
  <si>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</si>
  <si>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</si>
  <si>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</si>
  <si>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</si>
  <si>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</si>
  <si>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</si>
  <si>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</si>
  <si>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</si>
  <si>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</si>
  <si>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</si>
  <si>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</si>
  <si>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</si>
  <si>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</si>
  <si>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</si>
  <si>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</si>
  <si>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</si>
  <si>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</si>
  <si>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</si>
  <si>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</si>
  <si>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</si>
  <si>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</si>
  <si>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</si>
  <si>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</si>
  <si>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</si>
  <si>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</si>
  <si>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</si>
  <si>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</si>
  <si>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</si>
  <si>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</si>
  <si>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</si>
  <si>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</si>
  <si>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</si>
  <si>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</si>
  <si>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</si>
  <si>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</si>
  <si>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</si>
  <si>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</si>
  <si>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</si>
  <si>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</si>
  <si>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</si>
  <si>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</si>
  <si>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</si>
  <si>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</si>
  <si>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</si>
  <si>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</si>
  <si>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</si>
  <si>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</si>
  <si>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</si>
  <si>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</si>
  <si>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</si>
  <si>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</si>
  <si>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</si>
  <si>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</si>
  <si>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</si>
  <si>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</si>
  <si>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</si>
  <si>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</si>
  <si>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</si>
  <si>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</si>
  <si>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</si>
  <si>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</si>
  <si>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</si>
  <si>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</si>
  <si>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</si>
  <si>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</si>
  <si>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</si>
  <si>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</si>
  <si>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</si>
  <si>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</si>
  <si>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</si>
  <si>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</si>
  <si>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</si>
  <si>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</si>
  <si>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</si>
  <si>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</si>
  <si>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</si>
  <si>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</si>
  <si>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</si>
  <si>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</si>
  <si>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</si>
  <si>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</si>
  <si>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</si>
  <si>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</si>
  <si>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</si>
  <si>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</si>
  <si>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</si>
  <si>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</si>
  <si>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</si>
  <si>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</si>
  <si>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</si>
  <si>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</si>
  <si>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</si>
  <si>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</si>
  <si>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</si>
  <si>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</si>
  <si>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</si>
  <si>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</si>
  <si>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</si>
  <si>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</si>
  <si>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</si>
  <si>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</si>
  <si>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</si>
  <si>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</si>
  <si>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</si>
  <si>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</si>
  <si>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</si>
  <si>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</si>
  <si>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</si>
  <si>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</si>
  <si>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</si>
  <si>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</si>
  <si>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</si>
  <si>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</si>
  <si>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</si>
  <si>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</si>
  <si>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</si>
  <si>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</si>
  <si>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</si>
  <si>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</si>
  <si>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</si>
  <si>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</si>
  <si>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</si>
  <si>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</si>
  <si>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</si>
  <si>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</si>
  <si>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</si>
  <si>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</si>
  <si>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</si>
  <si>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</si>
  <si>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</si>
  <si>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</si>
  <si>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</si>
  <si>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</si>
  <si>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</si>
  <si>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</si>
  <si>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</si>
  <si>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</si>
  <si>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</si>
  <si>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</si>
  <si>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</si>
  <si>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</si>
  <si>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</si>
  <si>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</si>
  <si>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</si>
  <si>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</si>
  <si>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</si>
  <si>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</si>
  <si>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</si>
  <si>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</si>
  <si>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</si>
  <si>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</si>
  <si>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</si>
  <si>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</si>
  <si>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</si>
  <si>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</si>
  <si>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</si>
  <si>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</si>
  <si>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</si>
  <si>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</si>
  <si>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</si>
  <si>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</si>
  <si>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</si>
  <si>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</si>
  <si>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</si>
  <si>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</si>
  <si>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</si>
  <si>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</si>
  <si>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</si>
  <si>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</si>
  <si>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</si>
  <si>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</si>
  <si>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</si>
  <si>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</si>
  <si>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</si>
  <si>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</si>
  <si>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</si>
  <si>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</si>
  <si>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</si>
  <si>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</si>
  <si>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</si>
  <si>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</si>
  <si>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</si>
  <si>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</si>
  <si>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</si>
  <si>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</si>
  <si>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</si>
  <si>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</si>
  <si>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</si>
  <si>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</si>
  <si>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</si>
  <si>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</si>
  <si>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</si>
  <si>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</si>
  <si>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</si>
  <si>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</si>
  <si>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</si>
  <si>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</si>
  <si>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</si>
  <si>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</si>
  <si>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</si>
  <si>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</si>
  <si>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</si>
  <si>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</si>
  <si>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</si>
  <si>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</si>
  <si>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</si>
  <si>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</si>
  <si>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</si>
  <si>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</si>
  <si>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</si>
  <si>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</si>
  <si>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</si>
  <si>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</si>
  <si>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</si>
  <si>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</si>
  <si>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</si>
  <si>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</si>
  <si>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</si>
  <si>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</si>
  <si>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</si>
  <si>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</si>
  <si>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</si>
  <si>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</si>
  <si>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</si>
  <si>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</si>
  <si>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</si>
  <si>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</si>
  <si>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</si>
  <si>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</si>
  <si>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</si>
  <si>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</si>
  <si>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</si>
  <si>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</si>
  <si>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</si>
  <si>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</si>
  <si>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</si>
  <si>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</si>
  <si>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</si>
  <si>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</si>
  <si>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</si>
  <si>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</si>
  <si>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</si>
  <si>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</si>
  <si>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</si>
  <si>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</si>
  <si>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</si>
  <si>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</si>
  <si>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</si>
  <si>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</si>
  <si>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</si>
  <si>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</si>
  <si>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</si>
  <si>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</si>
  <si>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</si>
  <si>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</si>
  <si>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</si>
  <si>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</si>
  <si>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</si>
  <si>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</si>
  <si>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</si>
  <si>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</si>
  <si>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</si>
  <si>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</si>
  <si>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</si>
  <si>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</si>
  <si>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</si>
  <si>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</si>
  <si>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</si>
  <si>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</si>
  <si>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</si>
  <si>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</si>
  <si>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</si>
  <si>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</si>
  <si>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</si>
  <si>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</si>
  <si>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</si>
  <si>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</si>
  <si>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</si>
  <si>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</si>
  <si>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</si>
  <si>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</si>
  <si>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</si>
  <si>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</si>
  <si>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</si>
  <si>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</si>
  <si>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</si>
  <si>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</si>
  <si>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</si>
  <si>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</si>
  <si>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</si>
  <si>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</si>
  <si>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</si>
  <si>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</si>
  <si>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</si>
  <si>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</si>
  <si>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</si>
  <si>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</si>
  <si>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</si>
  <si>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</si>
  <si>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</si>
  <si>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</si>
  <si>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</si>
  <si>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</si>
  <si>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</si>
  <si>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</si>
  <si>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</si>
  <si>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</si>
  <si>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</si>
  <si>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</si>
  <si>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</si>
  <si>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</si>
  <si>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</si>
  <si>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</si>
  <si>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</si>
  <si>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</si>
  <si>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</si>
  <si>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</si>
  <si>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</si>
  <si>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</si>
  <si>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</si>
  <si>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</si>
  <si>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</si>
  <si>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</si>
  <si>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</si>
  <si>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</si>
  <si>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</si>
  <si>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</si>
  <si>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</si>
  <si>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</si>
  <si>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</si>
  <si>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</si>
  <si>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</si>
  <si>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</si>
  <si>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</si>
  <si>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</si>
  <si>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</si>
  <si>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</si>
  <si>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</si>
  <si>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</si>
  <si>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</si>
  <si>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</si>
  <si>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</si>
  <si>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</si>
  <si>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</si>
  <si>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</si>
  <si>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</si>
  <si>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</si>
  <si>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</si>
  <si>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</si>
  <si>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</si>
  <si>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</si>
  <si>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</si>
  <si>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</si>
  <si>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</si>
  <si>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</si>
  <si>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</si>
  <si>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</si>
  <si>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</si>
  <si>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</si>
  <si>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</si>
  <si>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</si>
  <si>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</si>
  <si>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</si>
  <si>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</si>
  <si>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</si>
  <si>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</si>
  <si>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</si>
  <si>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</si>
  <si>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</si>
  <si>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</si>
  <si>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</si>
  <si>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</si>
  <si>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</si>
  <si>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</si>
  <si>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</si>
  <si>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</si>
  <si>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</si>
  <si>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</si>
  <si>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</si>
  <si>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</si>
  <si>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</si>
  <si>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</si>
  <si>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</si>
  <si>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</si>
  <si>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</si>
  <si>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</si>
  <si>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</si>
  <si>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</si>
  <si>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</si>
  <si>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</si>
  <si>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</si>
  <si>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</si>
  <si>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</si>
  <si>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</si>
  <si>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</si>
  <si>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</si>
  <si>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</si>
  <si>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</si>
  <si>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</si>
  <si>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</si>
  <si>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</si>
  <si>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</si>
  <si>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</si>
  <si>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</si>
  <si>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</si>
  <si>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</si>
  <si>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</si>
  <si>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</si>
  <si>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</si>
  <si>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</si>
  <si>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</si>
  <si>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</si>
  <si>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</si>
  <si>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</si>
  <si>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</si>
  <si>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</si>
  <si>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</si>
  <si>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</si>
  <si>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</si>
  <si>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</si>
  <si>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</si>
  <si>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</si>
  <si>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</si>
  <si>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</si>
  <si>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</si>
  <si>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</si>
  <si>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</si>
  <si>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</si>
  <si>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</si>
  <si>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</si>
  <si>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</si>
  <si>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</si>
  <si>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</si>
  <si>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</si>
  <si>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</si>
  <si>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</si>
  <si>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</si>
  <si>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</si>
  <si>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</si>
  <si>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</si>
  <si>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</si>
  <si>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</si>
  <si>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</si>
  <si>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</si>
  <si>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</si>
  <si>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</si>
  <si>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</si>
  <si>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</si>
  <si>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</si>
  <si>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</si>
  <si>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</si>
  <si>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</si>
  <si>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</si>
  <si>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</si>
  <si>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</si>
  <si>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</si>
  <si>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</si>
  <si>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</si>
  <si>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</si>
  <si>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</si>
  <si>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</si>
  <si>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</si>
  <si>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</si>
  <si>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</si>
  <si>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</si>
  <si>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</si>
  <si>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</si>
  <si>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</si>
  <si>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</si>
  <si>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</si>
  <si>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</si>
  <si>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</si>
  <si>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</si>
  <si>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</si>
  <si>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</si>
  <si>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</si>
  <si>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</si>
  <si>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</si>
  <si>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</si>
  <si>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</si>
  <si>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</si>
  <si>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</si>
  <si>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</si>
  <si>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</si>
  <si>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</si>
  <si>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</si>
  <si>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</si>
  <si>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</si>
  <si>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</si>
  <si>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</si>
  <si>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</si>
  <si>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</si>
  <si>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</si>
  <si>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</si>
  <si>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</si>
  <si>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</si>
  <si>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</si>
  <si>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</si>
  <si>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</si>
  <si>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</si>
  <si>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</si>
  <si>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</si>
  <si>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</si>
  <si>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</si>
  <si>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</si>
  <si>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</si>
  <si>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</si>
  <si>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</si>
  <si>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</si>
  <si>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</si>
  <si>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</si>
  <si>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</si>
  <si>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</si>
  <si>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</si>
  <si>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</si>
  <si>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</si>
  <si>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</si>
  <si>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</si>
  <si>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</si>
  <si>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</si>
  <si>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</si>
  <si>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</si>
  <si>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</si>
  <si>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</si>
  <si>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</si>
  <si>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</si>
  <si>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</si>
  <si>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</si>
  <si>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</si>
  <si>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</si>
  <si>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</si>
  <si>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</si>
  <si>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</si>
  <si>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</si>
  <si>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</si>
  <si>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</si>
  <si>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</si>
  <si>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</si>
  <si>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</si>
  <si>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</si>
  <si>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</si>
  <si>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</si>
  <si>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</si>
  <si>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</si>
  <si>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</si>
  <si>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</si>
  <si>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</si>
  <si>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</si>
  <si>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</si>
  <si>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</si>
  <si>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</si>
  <si>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</si>
  <si>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</si>
  <si>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</si>
  <si>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</si>
  <si>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</si>
  <si>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</si>
  <si>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</si>
  <si>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</si>
  <si>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</si>
  <si>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</si>
  <si>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</si>
  <si>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</si>
  <si>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</si>
  <si>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</si>
  <si>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</si>
  <si>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</si>
  <si>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</si>
  <si>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</si>
  <si>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</si>
  <si>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</si>
  <si>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</si>
  <si>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</si>
  <si>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</si>
  <si>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</si>
  <si>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</si>
  <si>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</si>
  <si>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</si>
  <si>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</si>
  <si>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</si>
  <si>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</si>
  <si>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</si>
  <si>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</si>
  <si>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</si>
  <si>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</si>
  <si>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</si>
  <si>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</si>
  <si>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</si>
  <si>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</si>
  <si>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</si>
  <si>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</si>
  <si>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</si>
  <si>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</si>
  <si>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</si>
  <si>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</si>
  <si>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</si>
  <si>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</si>
  <si>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</si>
  <si>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</si>
  <si>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</si>
  <si>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</si>
  <si>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</si>
  <si>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</si>
  <si>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</si>
  <si>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</si>
  <si>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</si>
  <si>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</si>
  <si>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</si>
  <si>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</si>
  <si>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</si>
  <si>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</si>
  <si>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</si>
  <si>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</si>
  <si>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</si>
  <si>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</si>
  <si>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</si>
  <si>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</si>
  <si>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</si>
  <si>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</si>
  <si>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</si>
  <si>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</si>
  <si>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</si>
  <si>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</si>
  <si>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</si>
  <si>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</si>
  <si>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</si>
  <si>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</si>
  <si>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</si>
  <si>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</si>
  <si>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</si>
  <si>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</si>
  <si>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</si>
  <si>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</si>
  <si>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</si>
  <si>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</si>
  <si>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</si>
  <si>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</si>
  <si>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</si>
  <si>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</si>
  <si>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</si>
  <si>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</si>
  <si>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</si>
  <si>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</si>
  <si>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</si>
  <si>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</si>
  <si>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</si>
  <si>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</si>
  <si>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</si>
  <si>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</si>
  <si>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</si>
  <si>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</si>
  <si>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</si>
  <si>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</si>
  <si>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</si>
  <si>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</si>
  <si>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</si>
  <si>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</si>
  <si>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</si>
  <si>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</si>
  <si>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</si>
  <si>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</si>
  <si>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</si>
  <si>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</si>
  <si>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</si>
  <si>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</si>
  <si>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</si>
  <si>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</si>
  <si>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</si>
  <si>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</si>
  <si>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</si>
  <si>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</si>
  <si>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</si>
  <si>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</si>
  <si>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</si>
  <si>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</si>
  <si>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</si>
  <si>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</si>
  <si>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</si>
  <si>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</si>
  <si>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</si>
  <si>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</si>
  <si>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</si>
  <si>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</si>
  <si>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</si>
  <si>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</si>
  <si>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</si>
  <si>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</si>
  <si>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</si>
  <si>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</si>
  <si>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</si>
  <si>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</si>
  <si>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</si>
  <si>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</si>
  <si>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</si>
  <si>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</si>
  <si>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</si>
  <si>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</si>
  <si>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</si>
  <si>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</si>
  <si>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</si>
  <si>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</si>
  <si>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</si>
  <si>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</si>
  <si>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</si>
  <si>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</si>
  <si>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</si>
  <si>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</si>
  <si>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</si>
  <si>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</si>
  <si>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</si>
  <si>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</si>
  <si>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</si>
  <si>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</si>
  <si>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</si>
  <si>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</si>
  <si>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</si>
  <si>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</si>
  <si>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</si>
  <si>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</si>
  <si>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</si>
  <si>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</si>
  <si>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</si>
  <si>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</si>
  <si>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</si>
  <si>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</si>
  <si>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</si>
  <si>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</si>
  <si>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</si>
  <si>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</si>
  <si>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</si>
  <si>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</si>
  <si>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</si>
  <si>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</si>
  <si>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</si>
  <si>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</si>
  <si>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</si>
  <si>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</si>
  <si>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</si>
  <si>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</si>
  <si>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</si>
  <si>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</si>
  <si>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</si>
  <si>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</si>
  <si>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</si>
  <si>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</si>
  <si>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</si>
  <si>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</si>
  <si>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</si>
  <si>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</si>
  <si>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</si>
  <si>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</si>
  <si>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</si>
  <si>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</si>
  <si>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</si>
  <si>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</si>
  <si>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</si>
  <si>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</si>
  <si>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</si>
  <si>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</si>
  <si>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</si>
  <si>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</si>
  <si>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</si>
  <si>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</si>
  <si>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</si>
  <si>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</si>
  <si>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</si>
  <si>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</si>
  <si>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</si>
  <si>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</si>
  <si>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</si>
  <si>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</si>
  <si>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</si>
  <si>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</si>
  <si>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</si>
  <si>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</si>
  <si>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</si>
  <si>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</si>
  <si>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</si>
  <si>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</si>
  <si>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</si>
  <si>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</si>
  <si>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</si>
  <si>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</si>
  <si>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</si>
  <si>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</si>
  <si>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</si>
  <si>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</si>
  <si>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</si>
  <si>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</si>
  <si>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</si>
  <si>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</si>
  <si>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</si>
  <si>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</si>
  <si>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</si>
  <si>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</si>
  <si>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</si>
  <si>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</si>
  <si>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</si>
  <si>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</si>
  <si>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</si>
  <si>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</si>
  <si>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</si>
  <si>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</si>
  <si>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</si>
  <si>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</si>
  <si>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</si>
  <si>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</si>
  <si>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</si>
  <si>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</si>
  <si>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</si>
  <si>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</si>
  <si>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</si>
  <si>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</si>
  <si>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</si>
  <si>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</si>
  <si>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</si>
  <si>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</si>
  <si>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</si>
  <si>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</si>
  <si>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</si>
  <si>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</si>
  <si>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</si>
  <si>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</si>
  <si>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</si>
  <si>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</si>
  <si>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</si>
  <si>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</si>
  <si>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</si>
  <si>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</si>
  <si>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</si>
  <si>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</si>
  <si>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</si>
  <si>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</si>
  <si>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</si>
  <si>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</si>
  <si>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</si>
  <si>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</si>
  <si>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</si>
  <si>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</si>
  <si>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</si>
  <si>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</si>
  <si>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</si>
  <si>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</si>
  <si>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</si>
  <si>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</si>
  <si>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</si>
  <si>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</si>
  <si>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</si>
  <si>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</si>
  <si>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</si>
  <si>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</si>
  <si>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</si>
  <si>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</si>
  <si>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</si>
  <si>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</si>
  <si>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</si>
  <si>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</si>
  <si>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</si>
  <si>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</si>
  <si>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</si>
  <si>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</si>
  <si>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</si>
  <si>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</si>
  <si>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</si>
  <si>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</si>
  <si>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</si>
  <si>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</si>
  <si>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</si>
  <si>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</si>
  <si>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</si>
  <si>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</si>
  <si>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</si>
  <si>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</si>
  <si>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</si>
  <si>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</si>
  <si>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</si>
  <si>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</si>
  <si>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</si>
  <si>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</si>
  <si>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</si>
  <si>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</si>
  <si>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</si>
  <si>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</si>
  <si>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</si>
  <si>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</si>
  <si>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</si>
  <si>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</si>
  <si>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</si>
  <si>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</si>
  <si>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</si>
  <si>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</si>
  <si>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</si>
  <si>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</si>
  <si>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</si>
  <si>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</si>
  <si>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</si>
  <si>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</si>
  <si>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</si>
  <si>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</si>
  <si>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</si>
  <si>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</si>
  <si>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</si>
  <si>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</si>
  <si>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</si>
  <si>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</si>
  <si>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</si>
  <si>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</si>
  <si>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</si>
  <si>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</si>
  <si>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</si>
  <si>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</si>
  <si>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</si>
  <si>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</si>
  <si>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</si>
  <si>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</si>
  <si>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</si>
  <si>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</si>
  <si>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</si>
  <si>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</si>
  <si>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</si>
  <si>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</si>
  <si>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</si>
  <si>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</si>
  <si>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</si>
  <si>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</si>
  <si>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</si>
  <si>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</si>
  <si>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</si>
  <si>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</si>
  <si>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</si>
  <si>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</si>
  <si>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</si>
  <si>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</si>
  <si>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</si>
  <si>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</si>
  <si>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</si>
  <si>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</si>
  <si>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</si>
  <si>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</si>
  <si>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</si>
  <si>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</si>
  <si>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</si>
  <si>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</si>
  <si>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</si>
  <si>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</si>
  <si>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</si>
  <si>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</si>
  <si>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</si>
  <si>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</si>
  <si>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</si>
  <si>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</si>
  <si>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</si>
  <si>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</si>
  <si>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</si>
  <si>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</si>
  <si>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</si>
  <si>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</si>
  <si>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</si>
  <si>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</si>
  <si>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</si>
  <si>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</si>
  <si>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</si>
  <si>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</si>
  <si>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</si>
  <si>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</si>
  <si>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</si>
  <si>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</si>
  <si>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</si>
  <si>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</si>
  <si>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</si>
  <si>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</si>
  <si>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</si>
  <si>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</si>
  <si>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</si>
  <si>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</si>
  <si>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</si>
  <si>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</si>
  <si>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</si>
  <si>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</si>
  <si>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</si>
  <si>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</si>
  <si>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</si>
  <si>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</si>
  <si>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</si>
  <si>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</si>
  <si>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</si>
  <si>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</si>
  <si>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</si>
  <si>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</si>
  <si>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</si>
  <si>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</si>
  <si>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</si>
  <si>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</si>
  <si>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</si>
  <si>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</si>
  <si>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</si>
  <si>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</si>
  <si>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</si>
  <si>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</si>
  <si>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</si>
  <si>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</si>
  <si>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</si>
  <si>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</si>
  <si>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</si>
  <si>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</si>
  <si>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</si>
  <si>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</si>
  <si>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</si>
  <si>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</si>
  <si>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</si>
  <si>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</si>
  <si>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</si>
  <si>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</si>
  <si>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</si>
  <si>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</si>
  <si>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</si>
  <si>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</si>
  <si>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</si>
  <si>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</si>
  <si>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</si>
  <si>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</si>
  <si>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</si>
  <si>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</si>
  <si>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</si>
  <si>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</si>
  <si>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</si>
  <si>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</si>
  <si>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</si>
  <si>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</si>
  <si>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</si>
  <si>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</si>
  <si>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</si>
  <si>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</si>
  <si>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</si>
  <si>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</si>
  <si>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</si>
  <si>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</si>
  <si>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</si>
  <si>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</si>
  <si>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</si>
  <si>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</si>
  <si>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</si>
  <si>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</si>
  <si>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</si>
  <si>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</si>
  <si>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</si>
  <si>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</si>
  <si>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</si>
  <si>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</si>
  <si>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</si>
  <si>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</si>
  <si>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</si>
  <si>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</si>
  <si>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</si>
  <si>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</si>
  <si>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</si>
  <si>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</si>
  <si>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</si>
  <si>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</si>
  <si>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</si>
  <si>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</si>
  <si>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</si>
  <si>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</si>
  <si>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</si>
  <si>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</si>
  <si>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</si>
  <si>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</si>
  <si>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</si>
  <si>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</si>
  <si>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</si>
  <si>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</si>
  <si>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</si>
  <si>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</si>
  <si>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</si>
  <si>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</si>
  <si>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</si>
  <si>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</si>
  <si>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</si>
  <si>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</si>
  <si>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</si>
  <si>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</si>
  <si>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</si>
  <si>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</si>
  <si>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</si>
  <si>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</si>
  <si>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</si>
  <si>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</si>
  <si>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</si>
  <si>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</si>
  <si>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</si>
  <si>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</si>
  <si>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</si>
  <si>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</si>
  <si>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</si>
  <si>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</si>
  <si>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</si>
  <si>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</si>
  <si>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</si>
  <si>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</si>
  <si>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</si>
  <si>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</si>
  <si>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</si>
  <si>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</si>
  <si>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</si>
  <si>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</si>
  <si>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</si>
  <si>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</si>
  <si>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</si>
  <si>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</si>
  <si>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</si>
  <si>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</si>
  <si>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</si>
  <si>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</si>
  <si>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</si>
  <si>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</si>
  <si>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</si>
  <si>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</si>
  <si>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</si>
  <si>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</si>
  <si>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</si>
  <si>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</si>
  <si>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</si>
  <si>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</si>
  <si>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</si>
  <si>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</si>
  <si>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</si>
  <si>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</si>
  <si>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</si>
  <si>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</si>
  <si>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</si>
  <si>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</si>
  <si>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</si>
  <si>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</si>
  <si>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</si>
  <si>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</si>
  <si>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</si>
  <si>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</si>
  <si>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</si>
  <si>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</si>
  <si>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</si>
  <si>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</si>
  <si>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</si>
  <si>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</si>
  <si>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</si>
  <si>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</si>
  <si>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</si>
  <si>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</si>
  <si>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</si>
  <si>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</si>
  <si>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</si>
  <si>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</si>
  <si>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</si>
  <si>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</si>
  <si>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</si>
  <si>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</si>
  <si>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</si>
  <si>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</si>
  <si>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</si>
  <si>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</si>
  <si>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</si>
  <si>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</si>
  <si>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</si>
  <si>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</si>
  <si>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</si>
  <si>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</si>
  <si>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</si>
  <si>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</si>
  <si>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</si>
  <si>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</si>
  <si>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</si>
  <si>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</si>
  <si>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</si>
  <si>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</si>
  <si>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</si>
  <si>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</si>
  <si>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</si>
  <si>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</si>
  <si>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</si>
  <si>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</si>
  <si>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</si>
  <si>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</si>
  <si>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</si>
  <si>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</si>
  <si>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</si>
  <si>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</si>
  <si>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</si>
  <si>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</si>
  <si>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</si>
  <si>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</si>
  <si>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</si>
  <si>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</si>
  <si>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</si>
  <si>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</si>
  <si>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</si>
  <si>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</si>
  <si>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</si>
  <si>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</si>
  <si>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</si>
  <si>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</si>
  <si>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</si>
  <si>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</si>
  <si>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</si>
  <si>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</si>
  <si>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</si>
  <si>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</si>
  <si>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</si>
  <si>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</si>
  <si>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</si>
  <si>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</si>
  <si>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</si>
  <si>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</si>
  <si>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</si>
  <si>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</si>
  <si>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</si>
  <si>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</si>
  <si>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</si>
  <si>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</si>
  <si>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</si>
  <si>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</si>
  <si>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</si>
  <si>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</si>
  <si>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</si>
  <si>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</si>
  <si>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</si>
  <si>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</si>
  <si>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</si>
  <si>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</si>
  <si>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</si>
  <si>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</si>
  <si>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</si>
  <si>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</si>
  <si>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</si>
  <si>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</si>
  <si>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</si>
  <si>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</si>
  <si>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</si>
  <si>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</si>
  <si>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</si>
  <si>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</si>
  <si>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</si>
  <si>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</si>
  <si>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</si>
  <si>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</si>
  <si>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</si>
  <si>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</si>
  <si>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</si>
  <si>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</si>
  <si>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</si>
  <si>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</si>
  <si>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</si>
  <si>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</si>
  <si>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</si>
  <si>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</si>
  <si>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</si>
  <si>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</si>
  <si>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</si>
  <si>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</si>
  <si>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</si>
  <si>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</si>
  <si>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</si>
  <si>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</si>
  <si>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</si>
  <si>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</si>
  <si>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</si>
  <si>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</si>
  <si>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</si>
  <si>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</si>
  <si>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</si>
  <si>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</si>
  <si>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</si>
  <si>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</si>
  <si>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</si>
  <si>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</si>
  <si>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</si>
  <si>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</si>
  <si>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</si>
  <si>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</si>
  <si>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</si>
  <si>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</si>
  <si>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</si>
  <si>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</si>
  <si>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</si>
  <si>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</si>
  <si>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</si>
  <si>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</si>
  <si>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</si>
  <si>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</si>
  <si>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</si>
  <si>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</si>
  <si>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</si>
  <si>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</si>
  <si>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</si>
  <si>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</si>
  <si>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</si>
  <si>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</si>
  <si>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</si>
  <si>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</si>
  <si>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</si>
  <si>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</si>
  <si>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</si>
  <si>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</si>
  <si>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</si>
  <si>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</si>
  <si>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</si>
  <si>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</si>
  <si>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</si>
  <si>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</si>
  <si>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</si>
  <si>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</si>
  <si>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</si>
  <si>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</si>
  <si>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</si>
  <si>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</si>
  <si>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</si>
  <si>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</si>
  <si>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</si>
  <si>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</si>
  <si>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</si>
  <si>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</si>
  <si>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</si>
  <si>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</si>
  <si>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</si>
  <si>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</si>
  <si>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</si>
  <si>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</si>
  <si>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</si>
  <si>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</si>
  <si>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</si>
  <si>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</si>
  <si>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</si>
  <si>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</si>
  <si>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</si>
  <si>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</si>
  <si>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</si>
  <si>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</si>
  <si>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</si>
  <si>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</si>
  <si>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</si>
  <si>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</si>
  <si>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</si>
  <si>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</si>
  <si>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</si>
  <si>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</si>
  <si>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</si>
  <si>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</si>
  <si>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</si>
  <si>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</si>
  <si>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</si>
  <si>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</si>
  <si>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</si>
  <si>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</si>
  <si>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</si>
  <si>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</si>
  <si>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</si>
  <si>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</si>
  <si>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</si>
  <si>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</si>
  <si>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</si>
  <si>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</si>
  <si>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</si>
  <si>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</si>
  <si>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</si>
  <si>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</si>
  <si>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</si>
  <si>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</si>
  <si>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</si>
  <si>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</si>
  <si>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</si>
  <si>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</si>
  <si>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</si>
  <si>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</si>
  <si>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</si>
  <si>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</si>
  <si>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</si>
  <si>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</si>
  <si>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</si>
  <si>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</si>
  <si>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</si>
  <si>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</si>
  <si>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</si>
  <si>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</si>
  <si>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</si>
  <si>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</si>
  <si>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</si>
  <si>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</si>
  <si>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</si>
  <si>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</si>
  <si>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</si>
  <si>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</si>
  <si>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</si>
  <si>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</si>
  <si>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</si>
  <si>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</si>
  <si>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</si>
  <si>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</si>
  <si>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</si>
  <si>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</si>
  <si>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</si>
  <si>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</si>
  <si>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</si>
  <si>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</si>
  <si>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</si>
  <si>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</si>
  <si>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</si>
  <si>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</si>
  <si>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</si>
  <si>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</si>
  <si>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</si>
  <si>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</si>
  <si>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</si>
  <si>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</si>
  <si>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</si>
  <si>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</si>
  <si>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</si>
  <si>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</si>
  <si>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</si>
  <si>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</si>
  <si>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</si>
  <si>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</si>
  <si>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</si>
  <si>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</si>
  <si>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</si>
  <si>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</si>
  <si>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</si>
  <si>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</si>
  <si>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</si>
  <si>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</si>
  <si>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</si>
  <si>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</si>
  <si>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</si>
  <si>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</si>
  <si>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</si>
  <si>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</si>
  <si>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</si>
  <si>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</si>
  <si>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</si>
  <si>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</si>
  <si>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</si>
  <si>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</si>
  <si>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</si>
  <si>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</si>
  <si>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</si>
  <si>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</si>
  <si>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</si>
  <si>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</si>
  <si>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</si>
  <si>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</si>
  <si>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</si>
  <si>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</si>
  <si>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</si>
  <si>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</si>
  <si>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</si>
  <si>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</si>
  <si>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</si>
  <si>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</si>
  <si>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</si>
  <si>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</si>
  <si>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</si>
  <si>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</si>
  <si>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</si>
  <si>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</si>
  <si>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</si>
  <si>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</si>
  <si>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</si>
  <si>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</si>
  <si>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</si>
  <si>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</si>
  <si>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</si>
  <si>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</si>
  <si>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</si>
  <si>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</si>
  <si>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</si>
  <si>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</si>
  <si>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</si>
  <si>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</si>
  <si>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</si>
  <si>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</si>
  <si>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</si>
  <si>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</si>
  <si>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</si>
  <si>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</si>
  <si>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</si>
  <si>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</si>
  <si>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</si>
  <si>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</si>
  <si>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</si>
  <si>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</si>
  <si>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</si>
  <si>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</si>
  <si>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</si>
  <si>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</si>
  <si>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</si>
  <si>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</si>
  <si>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</si>
  <si>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</si>
  <si>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</si>
  <si>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</si>
  <si>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</si>
  <si>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</si>
  <si>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</si>
  <si>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</si>
  <si>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</si>
  <si>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</si>
  <si>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</si>
  <si>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</si>
  <si>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</si>
  <si>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</si>
  <si>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</si>
  <si>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</si>
  <si>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</si>
  <si>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</si>
  <si>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</si>
  <si>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</si>
  <si>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</si>
  <si>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</si>
  <si>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</si>
  <si>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</si>
  <si>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</si>
  <si>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</si>
  <si>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</si>
  <si>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</si>
  <si>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</si>
  <si>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</si>
  <si>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</si>
  <si>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</si>
  <si>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</si>
  <si>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</si>
  <si>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</si>
  <si>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</si>
  <si>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</si>
  <si>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</si>
  <si>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</si>
  <si>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</si>
  <si>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</si>
  <si>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</si>
  <si>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</si>
  <si>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</si>
  <si>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</si>
  <si>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</si>
  <si>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</si>
  <si>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</si>
  <si>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</si>
  <si>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</si>
  <si>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</si>
  <si>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</si>
  <si>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</si>
  <si>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</si>
  <si>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</si>
  <si>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</si>
  <si>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</si>
  <si>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</si>
  <si>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</si>
  <si>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</si>
  <si>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</si>
  <si>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</si>
  <si>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</si>
  <si>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</si>
  <si>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</si>
  <si>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</si>
  <si>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</si>
  <si>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</si>
  <si>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</si>
  <si>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</si>
  <si>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</si>
  <si>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</si>
  <si>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</si>
  <si>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</si>
  <si>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</si>
  <si>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</si>
  <si>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</si>
  <si>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</si>
  <si>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</si>
  <si>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</si>
  <si>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</si>
  <si>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</si>
  <si>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</si>
  <si>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</si>
  <si>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</si>
  <si>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</si>
  <si>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</si>
  <si>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</si>
  <si>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</si>
  <si>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</si>
  <si>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</si>
  <si>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</si>
  <si>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</si>
  <si>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</si>
  <si>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</si>
  <si>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</si>
  <si>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</si>
  <si>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</si>
  <si>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</si>
  <si>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</si>
  <si>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</si>
  <si>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</si>
  <si>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</si>
  <si>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</si>
  <si>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</si>
  <si>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</si>
  <si>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</si>
  <si>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</si>
  <si>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</si>
  <si>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</si>
  <si>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</si>
  <si>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</si>
  <si>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</si>
  <si>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</si>
  <si>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</si>
  <si>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</si>
  <si>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</si>
  <si>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</si>
  <si>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</si>
  <si>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</si>
  <si>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</si>
  <si>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</si>
  <si>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</si>
  <si>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</si>
  <si>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</si>
  <si>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</si>
  <si>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</si>
  <si>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</si>
  <si>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</si>
  <si>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</si>
  <si>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</si>
  <si>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</si>
  <si>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</si>
  <si>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</si>
  <si>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</si>
  <si>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</si>
  <si>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</si>
  <si>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</si>
  <si>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</si>
  <si>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</si>
  <si>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</si>
  <si>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</si>
  <si>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</si>
  <si>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</si>
  <si>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</si>
  <si>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</si>
  <si>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</si>
  <si>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</si>
  <si>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</si>
  <si>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</si>
  <si>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</si>
  <si>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</si>
  <si>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</si>
  <si>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</si>
  <si>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</si>
  <si>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</si>
  <si>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</si>
  <si>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</si>
  <si>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</si>
  <si>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</si>
  <si>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</si>
  <si>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</si>
  <si>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</si>
  <si>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</si>
  <si>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</si>
  <si>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</si>
  <si>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</si>
  <si>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</si>
  <si>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</si>
  <si>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</si>
  <si>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</si>
  <si>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</si>
  <si>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</si>
  <si>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</si>
  <si>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</si>
  <si>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</si>
  <si>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</si>
  <si>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</si>
  <si>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</si>
  <si>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</si>
  <si>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</si>
  <si>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</si>
  <si>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</si>
  <si>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</si>
  <si>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</si>
  <si>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</si>
  <si>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</si>
  <si>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</si>
  <si>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</si>
  <si>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</si>
  <si>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</si>
  <si>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</si>
  <si>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</si>
  <si>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</si>
  <si>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</si>
  <si>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</si>
  <si>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</si>
  <si>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</si>
  <si>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</si>
  <si>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</si>
  <si>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</si>
  <si>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</si>
  <si>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</si>
  <si>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</si>
  <si>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</si>
  <si>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</si>
  <si>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</si>
  <si>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</si>
  <si>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</si>
  <si>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</si>
  <si>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</si>
  <si>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</si>
  <si>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</si>
  <si>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</si>
  <si>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</si>
  <si>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</si>
  <si>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</si>
  <si>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</si>
  <si>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</si>
  <si>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</si>
  <si>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</si>
  <si>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</si>
  <si>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</si>
  <si>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</si>
  <si>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</si>
  <si>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</si>
  <si>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</si>
  <si>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</si>
  <si>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</si>
  <si>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</si>
  <si>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</si>
  <si>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</si>
  <si>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</si>
  <si>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</si>
  <si>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</si>
  <si>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</si>
  <si>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</si>
  <si>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</si>
  <si>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</si>
  <si>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</si>
  <si>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</si>
  <si>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</si>
  <si>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</si>
  <si>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</si>
  <si>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</si>
  <si>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</si>
  <si>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</si>
  <si>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</si>
  <si>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</si>
  <si>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</si>
  <si>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</si>
  <si>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</si>
  <si>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</si>
  <si>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</si>
  <si>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</si>
  <si>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</si>
  <si>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</si>
  <si>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</si>
  <si>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</si>
  <si>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</si>
  <si>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</si>
  <si>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</si>
  <si>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</si>
  <si>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</si>
  <si>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</si>
  <si>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</si>
  <si>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</si>
  <si>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</si>
  <si>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</si>
  <si>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</si>
  <si>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</si>
  <si>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</si>
  <si>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</si>
  <si>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</si>
  <si>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</si>
  <si>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</si>
  <si>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</si>
  <si>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</si>
  <si>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</si>
  <si>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</si>
  <si>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</si>
  <si>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</si>
  <si>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</si>
  <si>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</si>
  <si>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</si>
  <si>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</si>
  <si>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</si>
  <si>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</si>
  <si>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</si>
  <si>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</si>
  <si>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</si>
  <si>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</si>
  <si>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</si>
  <si>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</si>
  <si>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</si>
  <si>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</si>
  <si>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</si>
  <si>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</si>
  <si>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</si>
  <si>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</si>
  <si>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</si>
  <si>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</si>
  <si>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</si>
  <si>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</si>
  <si>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</si>
  <si>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</si>
  <si>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</si>
  <si>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</si>
  <si>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</si>
  <si>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</si>
  <si>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</si>
  <si>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</si>
  <si>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</si>
  <si>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</si>
  <si>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</si>
  <si>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</si>
  <si>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</si>
  <si>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</si>
  <si>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</si>
  <si>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</si>
  <si>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</si>
  <si>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</si>
  <si>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</si>
  <si>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</si>
  <si>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</si>
  <si>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</si>
  <si>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</si>
  <si>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</si>
  <si>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</si>
  <si>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</si>
  <si>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</si>
  <si>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</si>
  <si>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</si>
  <si>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</si>
  <si>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</si>
  <si>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</si>
  <si>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</si>
  <si>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</si>
  <si>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</si>
  <si>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</si>
  <si>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</si>
  <si>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</si>
  <si>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</si>
  <si>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</si>
  <si>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</si>
  <si>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</si>
  <si>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</si>
  <si>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</si>
  <si>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</si>
  <si>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</si>
  <si>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</si>
  <si>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</si>
  <si>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</si>
  <si>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</si>
  <si>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</si>
  <si>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</si>
  <si>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</si>
  <si>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</si>
  <si>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</si>
  <si>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</si>
  <si>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</si>
  <si>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</si>
  <si>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</si>
  <si>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</si>
  <si>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</si>
  <si>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</si>
  <si>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</si>
  <si>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</si>
  <si>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</si>
  <si>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</si>
  <si>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</si>
  <si>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</si>
  <si>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</si>
  <si>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</si>
  <si>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</si>
  <si>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</si>
  <si>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</si>
  <si>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</si>
  <si>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</si>
  <si>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</si>
  <si>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</si>
  <si>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</si>
  <si>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</si>
  <si>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</si>
  <si>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</si>
  <si>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</si>
  <si>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</si>
  <si>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</si>
  <si>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</si>
  <si>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</si>
  <si>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</si>
  <si>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</si>
  <si>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</si>
  <si>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</si>
  <si>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</si>
  <si>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</si>
  <si>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</si>
  <si>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</si>
  <si>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</si>
  <si>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</si>
  <si>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</si>
  <si>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</si>
  <si>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</si>
  <si>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</si>
  <si>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</si>
  <si>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</si>
  <si>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</si>
  <si>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</si>
  <si>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</si>
  <si>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</si>
  <si>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</si>
  <si>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</si>
  <si>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</si>
  <si>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</si>
  <si>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</si>
  <si>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</si>
  <si>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</si>
  <si>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</si>
  <si>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</si>
  <si>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</si>
  <si>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</si>
  <si>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</si>
  <si>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</si>
  <si>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</si>
  <si>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</si>
  <si>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</si>
  <si>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</si>
  <si>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</si>
  <si>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</si>
  <si>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</si>
  <si>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</si>
  <si>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</si>
  <si>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</si>
  <si>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</si>
  <si>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</si>
  <si>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</si>
  <si>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</si>
  <si>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</si>
  <si>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</si>
  <si>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</si>
  <si>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</si>
  <si>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</si>
  <si>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</si>
  <si>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</si>
  <si>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</si>
  <si>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</si>
  <si>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</si>
  <si>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</si>
  <si>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</si>
  <si>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</si>
  <si>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</si>
  <si>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</si>
  <si>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</si>
  <si>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</si>
  <si>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</si>
  <si>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</si>
  <si>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</si>
  <si>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</si>
  <si>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</si>
  <si>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</si>
  <si>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</si>
  <si>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</si>
  <si>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</si>
  <si>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</si>
  <si>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</si>
  <si>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</si>
  <si>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</si>
  <si>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</si>
  <si>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</si>
  <si>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</si>
  <si>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</si>
  <si>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</si>
  <si>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</si>
  <si>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</si>
  <si>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</si>
  <si>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</si>
  <si>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</si>
  <si>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</si>
  <si>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</si>
  <si>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</si>
  <si>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</si>
  <si>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</si>
  <si>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</si>
  <si>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</si>
  <si>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</si>
  <si>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</si>
  <si>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</si>
  <si>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</si>
  <si>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</si>
  <si>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</si>
  <si>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</si>
  <si>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</si>
  <si>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</si>
  <si>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</si>
  <si>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</si>
  <si>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</si>
  <si>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</si>
  <si>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</si>
  <si>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</si>
  <si>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</si>
  <si>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</si>
  <si>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</si>
  <si>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</si>
  <si>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</si>
  <si>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</si>
  <si>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</si>
  <si>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</si>
  <si>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</si>
  <si>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</si>
  <si>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</si>
  <si>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</si>
  <si>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</si>
  <si>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</si>
  <si>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</si>
  <si>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</si>
  <si>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</si>
  <si>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</si>
  <si>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</si>
  <si>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</si>
  <si>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</si>
  <si>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</si>
  <si>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</si>
  <si>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</si>
  <si>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</si>
  <si>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</si>
  <si>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</si>
  <si>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</si>
  <si>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</si>
  <si>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</si>
  <si>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</si>
  <si>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</si>
  <si>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</si>
  <si>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</si>
  <si>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</si>
  <si>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</si>
  <si>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</si>
  <si>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</si>
  <si>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</si>
  <si>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</si>
  <si>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</si>
  <si>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</si>
  <si>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</si>
  <si>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</si>
  <si>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</si>
  <si>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</si>
  <si>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</si>
  <si>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</si>
  <si>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</si>
  <si>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</si>
  <si>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</si>
  <si>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</si>
  <si>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</si>
  <si>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</si>
  <si>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</si>
  <si>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</si>
  <si>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</si>
  <si>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</si>
  <si>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</si>
  <si>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</si>
  <si>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</si>
  <si>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</si>
  <si>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</si>
  <si>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</si>
  <si>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</si>
  <si>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</si>
  <si>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</si>
  <si>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</si>
  <si>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</si>
  <si>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</si>
  <si>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</si>
  <si>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</si>
  <si>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</si>
  <si>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</si>
  <si>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</si>
  <si>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</si>
  <si>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</si>
  <si>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</si>
  <si>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</si>
  <si>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</si>
  <si>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</si>
  <si>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</si>
  <si>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</si>
  <si>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</si>
  <si>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</si>
  <si>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</si>
  <si>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</si>
  <si>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</si>
  <si>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</si>
  <si>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</si>
  <si>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</si>
  <si>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</si>
  <si>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</si>
  <si>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</si>
  <si>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</si>
  <si>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</si>
  <si>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</si>
  <si>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</si>
  <si>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</si>
  <si>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</si>
  <si>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</si>
  <si>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</si>
  <si>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</si>
  <si>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</si>
  <si>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</si>
  <si>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</si>
  <si>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</si>
  <si>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</si>
  <si>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</si>
  <si>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</si>
  <si>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</si>
  <si>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</si>
  <si>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</si>
  <si>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</si>
  <si>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</si>
  <si>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</si>
  <si>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</si>
  <si>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</si>
  <si>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</si>
  <si>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</si>
  <si>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</si>
  <si>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</si>
  <si>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</si>
  <si>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</si>
  <si>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</si>
  <si>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</si>
  <si>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</si>
  <si>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</si>
  <si>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</si>
  <si>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</si>
  <si>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</si>
  <si>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</si>
  <si>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</si>
  <si>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</si>
  <si>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</si>
  <si>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</si>
  <si>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</si>
  <si>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</si>
  <si>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</si>
  <si>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</si>
  <si>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</si>
  <si>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</si>
  <si>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</si>
  <si>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</si>
  <si>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</si>
  <si>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</si>
  <si>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</si>
  <si>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</si>
  <si>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</si>
  <si>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</si>
  <si>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</si>
  <si>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</si>
  <si>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</si>
  <si>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</si>
  <si>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</si>
  <si>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</si>
  <si>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</si>
  <si>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</si>
  <si>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</si>
  <si>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</si>
  <si>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</si>
  <si>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</si>
  <si>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</si>
  <si>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</si>
  <si>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</si>
  <si>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</si>
  <si>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</si>
  <si>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</si>
  <si>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</si>
  <si>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</si>
  <si>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</si>
  <si>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</si>
  <si>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</si>
  <si>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</si>
  <si>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</si>
  <si>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</si>
  <si>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</si>
  <si>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</si>
  <si>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at site</t>
  </si>
  <si>
    <t>PCM-20251109-00000740</t>
  </si>
  <si>
    <t>Sceco failure at site as Sceco team replacing the main transformer, issue escalated to sceco complain #2903962336  ,site is working on PG,
5G/ disconnected to reduce the site load as PG can't carry the full load</t>
  </si>
  <si>
    <t>PCM-20251109-00000696</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</si>
  <si>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</si>
  <si>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</si>
  <si>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</si>
  <si>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</si>
  <si>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</si>
  <si>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</si>
  <si>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</si>
  <si>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</si>
  <si>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</si>
  <si>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</si>
  <si>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</si>
  <si>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</si>
  <si>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</si>
  <si>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</si>
  <si>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</si>
  <si>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</si>
  <si>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</si>
  <si>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</si>
  <si>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</si>
  <si>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</si>
  <si>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</si>
  <si>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</si>
  <si>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</si>
  <si>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</si>
  <si>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</si>
  <si>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</si>
  <si>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</si>
  <si>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</si>
  <si>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</si>
  <si>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</si>
  <si>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</si>
  <si>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</si>
  <si>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</si>
  <si>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</si>
  <si>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</si>
  <si>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</si>
  <si>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</si>
  <si>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</si>
  <si>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</si>
  <si>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</si>
  <si>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</si>
  <si>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</si>
  <si>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</si>
  <si>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</si>
  <si>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</si>
  <si>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</si>
  <si>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</si>
  <si>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</si>
  <si>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</si>
  <si>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</si>
  <si>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</si>
  <si>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</si>
  <si>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</si>
  <si>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</si>
  <si>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</si>
  <si>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</si>
  <si>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</si>
  <si>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</si>
  <si>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</si>
  <si>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</si>
  <si>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</si>
  <si>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</si>
  <si>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</si>
  <si>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</si>
  <si>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</si>
  <si>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</si>
  <si>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</si>
  <si>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</si>
  <si>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</si>
  <si>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</si>
  <si>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</si>
  <si>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</si>
  <si>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</si>
  <si>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</si>
  <si>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</si>
  <si>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</si>
  <si>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</si>
  <si>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</si>
  <si>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</si>
  <si>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</si>
  <si>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</si>
  <si>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</si>
  <si>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</si>
  <si>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</si>
  <si>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</si>
  <si>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</si>
  <si>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</si>
  <si>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</si>
  <si>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</si>
  <si>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</si>
  <si>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</si>
  <si>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</si>
  <si>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PCM-20251109-00000884</t>
  </si>
  <si>
    <t xml:space="preserve">EM team at site TS </t>
  </si>
  <si>
    <t>TT-20251109-00815</t>
  </si>
  <si>
    <t xml:space="preserve">EM team need 45 min </t>
  </si>
  <si>
    <t>PCM-20251109-00000984</t>
  </si>
  <si>
    <t xml:space="preserve">EM team need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</si>
</sst>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8" fillId="10" borderId="8" xfId="0" applyNumberFormat="1" applyFont="1" applyFill="1" applyBorder="1" applyAlignment="1">
      <alignment horizontal="center" vertical="center"/>
    </xf>
    <xf numFmtId="0" fontId="19" fillId="7" borderId="1"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3" totalsRowShown="0" headerRowDxfId="64" dataDxfId="63" headerRowBorderDxfId="61" tableBorderDxfId="62">
  <autoFilter ref="A1:L10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6" totalsRowShown="0" headerRowDxfId="48" dataDxfId="47" headerRowBorderDxfId="45" tableBorderDxfId="46" totalsRowBorderDxfId="44">
  <autoFilter ref="A1:L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3" totalsRowShown="0" headerRowDxfId="31" dataDxfId="30" headerRowBorderDxfId="28" tableBorderDxfId="29">
  <autoFilter ref="A1:L2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2" totalsRowShown="0" headerRowDxfId="15" dataDxfId="14" headerRowBorderDxfId="12" tableBorderDxfId="13">
  <autoFilter ref="A1:L1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3" ca="1" si="0">IFERROR(NOW()-F2,"")</f>
        <v>307.57674398148083</v>
      </c>
      <c r="H2" s="76">
        <v>45662.943402777775</v>
      </c>
      <c r="I2" s="59" t="str">
        <f>IFERROR(VLOOKUP(D2,DB!A:F,6,0),"")</f>
        <v>Generator-SG</v>
      </c>
      <c r="J2" s="59" t="str">
        <f>IFERROR(VLOOKUP(D2,DB!A:G,7,0),"")</f>
        <v>Dead</v>
      </c>
      <c r="K2" s="67" t="s">
        <v>39022</v>
      </c>
      <c r="L2" s="65" t="str">
        <f>IFERROR(VLOOKUP(D2,DB!A:I,9,0),"")</f>
        <v>Latis</v>
      </c>
    </row>
    <row r="3" spans="1:15" ht="15" hidden="1" customHeight="1">
      <c r="A3" s="108" t="s">
        <v>39023</v>
      </c>
      <c r="B3" s="109" t="str">
        <f>IFERROR(VLOOKUP(D3,DB!A:K,11,0),"")</f>
        <v>R1</v>
      </c>
      <c r="C3" s="109">
        <v>5</v>
      </c>
      <c r="D3" s="109" t="s">
        <v>12722</v>
      </c>
      <c r="E3" s="110" t="s">
        <v>39021</v>
      </c>
      <c r="F3" s="111">
        <v>45970.356782407405</v>
      </c>
      <c r="G3" s="112">
        <f t="shared" ca="1" si="0"/>
        <v>0.16838750000169966</v>
      </c>
      <c r="H3" s="111">
        <v>45970.349710648145</v>
      </c>
      <c r="I3" s="109" t="str">
        <f>IFERROR(VLOOKUP(D3,DB!A:F,6,0),"")</f>
        <v>Generator-SG</v>
      </c>
      <c r="J3" s="109" t="str">
        <f>IFERROR(VLOOKUP(D3,DB!A:G,7,0),"")</f>
        <v>Dead</v>
      </c>
      <c r="K3" s="113" t="s">
        <v>39024</v>
      </c>
      <c r="L3" s="114" t="str">
        <f>IFERROR(VLOOKUP(D3,DB!A:I,9,0),"")</f>
        <v>Latis</v>
      </c>
    </row>
    <row r="4" spans="1:15" ht="55.5" customHeight="1">
      <c r="A4" s="108" t="s">
        <v>39025</v>
      </c>
      <c r="B4" s="109" t="str">
        <f>IFERROR(VLOOKUP(D4,DB!A:K,11,0),"")</f>
        <v>R1</v>
      </c>
      <c r="C4" s="109">
        <v>1</v>
      </c>
      <c r="D4" s="109" t="s">
        <v>15055</v>
      </c>
      <c r="E4" s="110" t="s">
        <v>39021</v>
      </c>
      <c r="F4" s="111">
        <v>45970.441331018519</v>
      </c>
      <c r="G4" s="112">
        <f t="shared" ca="1" si="0"/>
        <v>8.3838888887839857E-2</v>
      </c>
      <c r="H4" s="111">
        <v>45970.409212962964</v>
      </c>
      <c r="I4" s="109" t="str">
        <f>IFERROR(VLOOKUP(D4,DB!A:F,6,0),"")</f>
        <v>SCECO</v>
      </c>
      <c r="J4" s="109" t="str">
        <f>IFERROR(VLOOKUP(D4,DB!A:G,7,0),"")</f>
        <v>Good</v>
      </c>
      <c r="K4" s="113" t="s">
        <v>39026</v>
      </c>
      <c r="L4" s="114" t="str">
        <f>IFERROR(VLOOKUP(D4,DB!A:I,9,0),"")</f>
        <v>Latis</v>
      </c>
    </row>
    <row r="5" spans="1:15" ht="15" customHeight="1">
      <c r="A5" s="108" t="s">
        <v>39027</v>
      </c>
      <c r="B5" s="109" t="str">
        <f>IFERROR(VLOOKUP(D5,DB!A:K,11,0),"")</f>
        <v>R1</v>
      </c>
      <c r="C5" s="109">
        <v>1</v>
      </c>
      <c r="D5" s="154" t="s">
        <v>16420</v>
      </c>
      <c r="E5" s="110" t="s">
        <v>39021</v>
      </c>
      <c r="F5" s="111">
        <v>45970.428425925929</v>
      </c>
      <c r="G5" s="112">
        <f t="shared" ca="1" si="0"/>
        <v>9.6743981477629859E-2</v>
      </c>
      <c r="H5" s="111">
        <v>45970.416979166665</v>
      </c>
      <c r="I5" s="109" t="str">
        <f>IFERROR(VLOOKUP(D5,DB!A:F,6,0),"")</f>
        <v>SCECO</v>
      </c>
      <c r="J5" s="109" t="str">
        <f>IFERROR(VLOOKUP(D5,DB!A:G,7,0),"")</f>
        <v>Good+No BB Design</v>
      </c>
      <c r="K5" s="113"/>
      <c r="L5" s="114" t="str">
        <f>IFERROR(VLOOKUP(D5,DB!A:I,9,0),"")</f>
        <v>Latis</v>
      </c>
    </row>
    <row r="6" spans="1:15" ht="15" customHeight="1">
      <c r="A6" s="108"/>
      <c r="B6" s="109" t="str">
        <f>IFERROR(VLOOKUP(D6,DB!A:K,11,0),"")</f>
        <v/>
      </c>
      <c r="C6" s="109"/>
      <c r="D6" s="109"/>
      <c r="E6" s="110"/>
      <c r="F6" s="111"/>
      <c r="G6" s="112">
        <f t="shared" ca="1" si="0"/>
        <v>45970.525169907407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45970.525169907407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45970.525169907407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45970.525169907407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45970.525169907407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45970.525169907407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45970.525169907407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45970.525169907407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45970.525169907407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45970.525169907407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45970.525169907407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45970.525169907407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45970.525169907407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45970.525169907407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45970.525169907407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45970.525169907407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45970.525169907407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45970.525169907407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45970.525169907407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45970.525169907407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45970.525169907407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45970.525169907407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45970.525169907407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45970.525169907407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45970.525169907407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45970.525169907407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45970.525169907407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45970.525169907407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45970.525169907407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45970.525169907407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45970.525169907407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45970.525169907407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45970.525169907407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45970.525169907407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45970.525169907407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45970.525169907407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45970.525169907407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45970.525169907407</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45970.525169907407</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45970.525169907407</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45970.525169907407</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45970.525169907407</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45970.525169907407</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45970.525169907407</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45970.525169907407</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45970.525169907407</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45970.525169907407</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45970.525169907407</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45970.525169907407</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45970.525169907407</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ref="G56:G87" ca="1" si="2">IFERROR(NOW()-F56,"")</f>
        <v>45970.525169907407</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45970.525169907407</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45970.525169907407</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45970.525169907407</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45970.525169907407</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45970.525169907407</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45970.525169907407</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45970.525169907407</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45970.525169907407</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45970.525169907407</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45970.525169907407</v>
      </c>
      <c r="H66" s="111"/>
      <c r="I66" s="109" t="str">
        <f>IFERROR(VLOOKUP(D66,DB!A:F,6,0),"")</f>
        <v/>
      </c>
      <c r="J66" s="109" t="str">
        <f>IFERROR(VLOOKUP(D66,DB!A:G,7,0),"")</f>
        <v/>
      </c>
      <c r="K66" s="113"/>
      <c r="L66" s="114" t="str">
        <f>IFERROR(VLOOKUP(D66,DB!A:I,9,0),"")</f>
        <v/>
      </c>
    </row>
    <row r="67" spans="1:12" ht="15" customHeight="1">
      <c r="A67" s="117"/>
      <c r="B67" s="118" t="str">
        <f>IFERROR(VLOOKUP(D67,DB!A:K,11,0),"")</f>
        <v/>
      </c>
      <c r="C67" s="118"/>
      <c r="D67" s="118"/>
      <c r="E67" s="119"/>
      <c r="F67" s="120"/>
      <c r="G67" s="121">
        <f t="shared" ca="1" si="2"/>
        <v>45970.525169907407</v>
      </c>
      <c r="H67" s="120"/>
      <c r="I67" s="118" t="str">
        <f>IFERROR(VLOOKUP(D67,DB!A:F,6,0),"")</f>
        <v/>
      </c>
      <c r="J67" s="118" t="str">
        <f>IFERROR(VLOOKUP(D67,DB!A:G,7,0),"")</f>
        <v/>
      </c>
      <c r="K67" s="122"/>
      <c r="L67" s="123" t="str">
        <f>IFERROR(VLOOKUP(D67,DB!A:I,9,0),"")</f>
        <v/>
      </c>
    </row>
  </sheetData>
  <customSheetViews>
    <customSheetView guid="{F6042A99-DD27-4453-835D-0834D95730CC}" filter="1" showAutoFilter="1">
      <pageMargins left="0" right="0" top="0" bottom="0" header="0" footer="0"/>
      <autoFilter ref="B1:M1" xr:uid="{8AF78355-D44A-4410-90AA-DB29541FE463}"/>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68" customFormat="1" ht="31.5" customHeight="1">
      <c r="A2" s="61" t="s">
        <v>39104</v>
      </c>
      <c r="B2" s="61" t="s">
        <v>27</v>
      </c>
      <c r="C2" s="61">
        <v>1</v>
      </c>
      <c r="D2" s="61" t="s">
        <v>19542</v>
      </c>
      <c r="E2" s="85" t="s">
        <v>39105</v>
      </c>
      <c r="F2" s="74">
        <v>45322.056979166664</v>
      </c>
      <c r="G2" s="75" t="s">
        <v>39106</v>
      </c>
      <c r="H2" s="87">
        <v>45322.050729166665</v>
      </c>
      <c r="I2" s="61" t="s">
        <v>88</v>
      </c>
      <c r="J2" s="61" t="s">
        <v>65</v>
      </c>
      <c r="K2" s="86" t="s">
        <v>39107</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39108</v>
      </c>
      <c r="B3" s="61" t="str">
        <f>IFERROR(VLOOKUP(D3,DB!A:K,11,0),"")</f>
        <v>R2</v>
      </c>
      <c r="C3" s="61">
        <v>1</v>
      </c>
      <c r="D3" s="61" t="s">
        <v>25643</v>
      </c>
      <c r="E3" s="85" t="s">
        <v>39021</v>
      </c>
      <c r="F3" s="74">
        <v>45824.999837962961</v>
      </c>
      <c r="G3" s="75">
        <f t="shared" ref="G3:G16" ca="1" si="0">IFERROR(NOW()-F3,"-")</f>
        <v>145.5253319444455</v>
      </c>
      <c r="H3" s="74">
        <v>45824.993587962963</v>
      </c>
      <c r="I3" s="61" t="str">
        <f>IFERROR(VLOOKUP(D3,DB!A:F,6,0),"")</f>
        <v>Generator-SG</v>
      </c>
      <c r="J3" s="61" t="str">
        <f>IFERROR(VLOOKUP(D3,DB!A:G,7,0),"")</f>
        <v>Good</v>
      </c>
      <c r="K3" s="86" t="s">
        <v>39109</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R2</v>
      </c>
      <c r="C4" s="18"/>
      <c r="D4" s="18" t="s">
        <v>26484</v>
      </c>
      <c r="E4" s="103"/>
      <c r="F4" s="104"/>
      <c r="G4" s="105">
        <f t="shared" ca="1" si="0"/>
        <v>45970.525169907407</v>
      </c>
      <c r="H4" s="104"/>
      <c r="I4" s="18" t="str">
        <f>IFERROR(VLOOKUP(D4,DB!A:F,6,0),"")</f>
        <v>SCECO</v>
      </c>
      <c r="J4" s="18" t="str">
        <f>IFERROR(VLOOKUP(D4,DB!A:G,7,0),"")</f>
        <v>Dead</v>
      </c>
      <c r="K4" s="19"/>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45970.525169907407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45970.525169907407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45970.525169907407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45970.525169907407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45970.525169907407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45970.525169907407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45970.525169907407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45970.525169907407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45970.525169907407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45970.525169907407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45970.525169907407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45970.525169907407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ref="G17:G48" ca="1" si="1">IFERROR(NOW()-F17,"-")</f>
        <v>45970.525169907407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45970.525169907407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45970.525169907407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45970.525169907407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45970.525169907407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45970.525169907407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45970.525169907407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45970.525169907407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45970.525169907407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45970.525169907407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45970.525169907407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45970.525169907407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45970.525169907407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45970.525169907407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45970.525169907407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45970.525169907407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45970.525169907407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45970.525169907407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45970.525169907407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45970.525169907407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45970.525169907407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45970.525169907407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45970.525169907407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45970.525169907407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45970.525169907407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45970.525169907407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45970.525169907407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45970.525169907407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45970.525169907407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45970.525169907407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45970.525169907407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45970.525169907407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ref="G49:G80" ca="1" si="2">IFERROR(NOW()-F49,"-")</f>
        <v>45970.525169907407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2"/>
        <v>45970.525169907407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2"/>
        <v>45970.525169907407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2"/>
        <v>45970.525169907407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2"/>
        <v>45970.525169907407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45970.525169907407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27"/>
      <c r="B55" s="128" t="str">
        <f>IFERROR(VLOOKUP(D55,DB!A:K,11,0),"")</f>
        <v/>
      </c>
      <c r="C55" s="128"/>
      <c r="D55" s="128"/>
      <c r="E55" s="129"/>
      <c r="F55" s="130"/>
      <c r="G55" s="131">
        <f t="shared" ca="1" si="2"/>
        <v>45970.525169907407</v>
      </c>
      <c r="H55" s="130"/>
      <c r="I55" s="128" t="str">
        <f>IFERROR(VLOOKUP(D55,DB!A:F,6,0),"")</f>
        <v/>
      </c>
      <c r="J55" s="128" t="str">
        <f>IFERROR(VLOOKUP(D55,DB!A:G,7,0),"")</f>
        <v/>
      </c>
      <c r="K55" s="132"/>
      <c r="L55" s="128" t="str">
        <f>IFERROR(VLOOKUP(D55,DB!A:I,9,0),"")</f>
        <v/>
      </c>
      <c r="M55" s="128"/>
      <c r="N55" s="128"/>
      <c r="O55" s="128"/>
      <c r="P55" s="128"/>
      <c r="Q55" s="128"/>
      <c r="R55" s="128"/>
      <c r="S55" s="128"/>
      <c r="T55" s="128"/>
      <c r="U55" s="128"/>
      <c r="V55" s="128"/>
      <c r="W55" s="128"/>
      <c r="X55" s="128"/>
      <c r="Y55" s="128"/>
      <c r="Z55" s="128"/>
      <c r="AA55" s="128"/>
      <c r="AB55" s="128"/>
      <c r="AC55" s="128"/>
      <c r="AD55" s="128"/>
      <c r="AE55" s="128"/>
      <c r="AF55" s="128"/>
      <c r="AG55" s="128"/>
      <c r="AH55" s="128"/>
      <c r="AI55" s="128"/>
      <c r="AJ55" s="128"/>
      <c r="AK55" s="128"/>
      <c r="AL55" s="128"/>
      <c r="AM55" s="128"/>
      <c r="AN55" s="128"/>
      <c r="AO55" s="128"/>
      <c r="AP55" s="128"/>
      <c r="AQ55" s="128"/>
      <c r="AR55" s="128"/>
      <c r="AS55" s="128"/>
      <c r="AT55" s="128"/>
      <c r="AU55" s="128"/>
      <c r="AV55" s="128"/>
      <c r="AW55" s="128"/>
      <c r="AX55" s="128"/>
      <c r="AY55" s="128"/>
      <c r="AZ55" s="128"/>
      <c r="BA55" s="128"/>
      <c r="BB55" s="128"/>
      <c r="BC55" s="128"/>
      <c r="BD55" s="128"/>
      <c r="BE55" s="128"/>
      <c r="BF55" s="128"/>
      <c r="BG55" s="128"/>
      <c r="BH55" s="128"/>
      <c r="BI55" s="128"/>
      <c r="BJ55" s="128"/>
      <c r="BK55" s="128"/>
      <c r="BL55" s="128"/>
      <c r="BM55" s="128"/>
      <c r="BN55" s="128"/>
      <c r="BO55" s="128"/>
      <c r="BP55" s="128"/>
      <c r="BQ55" s="128"/>
      <c r="BR55" s="128"/>
      <c r="BS55" s="128"/>
      <c r="BT55" s="128"/>
      <c r="BU55" s="128"/>
      <c r="BV55" s="128"/>
      <c r="BW55" s="128"/>
      <c r="BX55" s="128"/>
      <c r="BY55" s="128"/>
      <c r="BZ55" s="128"/>
      <c r="CA55" s="128"/>
      <c r="CB55" s="128"/>
      <c r="CC55" s="128"/>
      <c r="CD55" s="128"/>
      <c r="CE55" s="128"/>
      <c r="CF55" s="128"/>
      <c r="CG55" s="128"/>
      <c r="CH55" s="128"/>
      <c r="CI55" s="128"/>
      <c r="CJ55" s="13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3"/>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99" customFormat="1" ht="15" customHeight="1">
      <c r="A2" s="19"/>
      <c r="B2" s="18" t="str">
        <f>IFERROR(VLOOKUP(#REF!,DB!A:K,11,0),"")</f>
        <v/>
      </c>
      <c r="C2" s="18"/>
      <c r="D2" s="18"/>
      <c r="E2" s="18"/>
      <c r="F2" s="20"/>
      <c r="G2" s="153" t="str">
        <f ca="1">IFERROR(NOW()-#REF!,"-")</f>
        <v>-</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152"/>
      <c r="G3" s="21">
        <f t="shared" ref="G3:G14" ca="1" si="0">IFERROR(NOW()-F3,"-")</f>
        <v>45970.525169907407</v>
      </c>
      <c r="H3" s="151"/>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45970.525169907407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45970.525169907407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45970.525169907407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45970.525169907407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45970.525169907407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45970.525169907407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45970.525169907407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45970.525169907407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45970.525169907407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45970.525169907407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45970.525169907407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ref="G15:G78" ca="1" si="1">IFERROR(NOW()-F15,"-")</f>
        <v>45970.525169907407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45970.525169907407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45970.525169907407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45970.525169907407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45970.525169907407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45970.525169907407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45970.525169907407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45970.525169907407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45970.525169907407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45970.525169907407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45970.525169907407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45970.525169907407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45970.525169907407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45970.525169907407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45970.525169907407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45970.525169907407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45970.525169907407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45970.525169907407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45970.525169907407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45970.525169907407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45970.525169907407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45970.525169907407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45970.525169907407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45970.525169907407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45970.525169907407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45970.525169907407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45970.525169907407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45970.525169907407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45970.525169907407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45970.525169907407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45970.525169907407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45970.525169907407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45970.525169907407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45970.525169907407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45970.525169907407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45970.525169907407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45970.525169907407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45970.525169907407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45970.525169907407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45970.525169907407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45970.525169907407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45970.525169907407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45970.525169907407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45970.525169907407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45970.525169907407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45970.525169907407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45970.525169907407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45970.525169907407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45970.525169907407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45970.525169907407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45970.525169907407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45970.525169907407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45970.525169907407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45970.525169907407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45970.525169907407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45970.525169907407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45970.525169907407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45970.525169907407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45970.525169907407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45970.525169907407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45970.525169907407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45970.525169907407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45970.525169907407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45970.525169907407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ref="G79:G142" ca="1" si="2">IFERROR(NOW()-F79,"-")</f>
        <v>45970.525169907407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45970.525169907407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45970.525169907407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45970.525169907407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45970.525169907407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45970.525169907407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45970.525169907407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45970.525169907407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45970.525169907407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45970.525169907407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45970.525169907407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45970.525169907407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45970.525169907407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45970.525169907407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45970.525169907407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45970.525169907407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45970.525169907407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45970.525169907407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45970.525169907407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45970.525169907407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45970.525169907407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45970.525169907407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45970.525169907407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45970.525169907407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45970.525169907407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45970.525169907407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45970.525169907407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45970.525169907407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45970.525169907407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45970.525169907407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45970.525169907407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45970.525169907407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45970.525169907407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45970.525169907407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45970.525169907407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45970.525169907407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45970.525169907407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45970.525169907407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45970.525169907407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45970.525169907407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45970.525169907407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45970.525169907407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45970.525169907407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45970.525169907407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45970.525169907407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45970.525169907407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45970.525169907407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45970.525169907407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45970.525169907407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45970.525169907407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45970.525169907407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45970.525169907407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45970.525169907407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45970.525169907407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45970.525169907407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45970.525169907407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45970.525169907407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45970.525169907407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45970.525169907407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45970.525169907407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45970.525169907407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45970.525169907407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45970.525169907407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45970.525169907407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ref="G143:G206" ca="1" si="3">IFERROR(NOW()-F143,"-")</f>
        <v>45970.525169907407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45970.525169907407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45970.525169907407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45970.525169907407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45970.525169907407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45970.525169907407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45970.525169907407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45970.525169907407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45970.525169907407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45970.525169907407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45970.525169907407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45970.525169907407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45970.525169907407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45970.525169907407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45970.525169907407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45970.525169907407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45970.525169907407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45970.525169907407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45970.525169907407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45970.525169907407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45970.525169907407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45970.525169907407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45970.525169907407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45970.525169907407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45970.525169907407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45970.525169907407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45970.525169907407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45970.525169907407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45970.525169907407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45970.525169907407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45970.525169907407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45970.525169907407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45970.525169907407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45970.525169907407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45970.525169907407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45970.525169907407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45970.525169907407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45970.525169907407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45970.525169907407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45970.525169907407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45970.525169907407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45970.525169907407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45970.525169907407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45970.525169907407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45970.525169907407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45970.525169907407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45970.525169907407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45970.525169907407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45970.525169907407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45970.525169907407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45970.525169907407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45970.525169907407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45970.525169907407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45970.525169907407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45970.525169907407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45970.525169907407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45970.525169907407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45970.525169907407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45970.525169907407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45970.525169907407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45970.525169907407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45970.525169907407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45970.525169907407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45970.525169907407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ref="G207:G270" ca="1" si="4">IFERROR(NOW()-F207,"-")</f>
        <v>45970.525169907407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45970.525169907407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45970.525169907407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45970.525169907407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45970.525169907407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45970.525169907407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45970.525169907407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45970.525169907407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45970.525169907407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45970.525169907407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45970.525169907407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45970.525169907407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45970.525169907407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45970.525169907407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45970.525169907407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45970.525169907407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45970.525169907407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45970.525169907407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45970.525169907407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45970.525169907407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45970.525169907407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45970.525169907407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45970.525169907407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45970.525169907407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45970.525169907407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45970.525169907407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45970.525169907407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45970.525169907407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45970.525169907407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45970.525169907407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45970.525169907407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45970.525169907407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45970.525169907407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45970.525169907407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45970.525169907407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45970.525169907407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45970.525169907407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45970.525169907407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45970.525169907407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45970.525169907407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45970.525169907407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45970.525169907407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45970.525169907407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45970.525169907407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45970.525169907407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45970.525169907407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45970.525169907407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45970.525169907407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45970.525169907407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45970.525169907407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45970.525169907407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45970.525169907407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45970.525169907407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45970.525169907407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45970.525169907407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45970.525169907407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45970.525169907407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45970.525169907407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45970.525169907407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45970.525169907407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45970.525169907407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45970.525169907407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45970.525169907407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45970.525169907407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ref="G271:G334" ca="1" si="5">IFERROR(NOW()-F271,"-")</f>
        <v>45970.525169907407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45970.525169907407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45970.525169907407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45970.525169907407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45970.525169907407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45970.525169907407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45970.525169907407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45970.525169907407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45970.525169907407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45970.525169907407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45970.525169907407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45970.525169907407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45970.525169907407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45970.525169907407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45970.525169907407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45970.525169907407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45970.525169907407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45970.525169907407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45970.525169907407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45970.525169907407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45970.525169907407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45970.525169907407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45970.525169907407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45970.525169907407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45970.525169907407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45970.525169907407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45970.525169907407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45970.525169907407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45970.525169907407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45970.525169907407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45970.525169907407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45970.525169907407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45970.525169907407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45970.525169907407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45970.525169907407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45970.525169907407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45970.525169907407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45970.525169907407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45970.525169907407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45970.525169907407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45970.525169907407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45970.525169907407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45970.525169907407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45970.525169907407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45970.525169907407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45970.525169907407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45970.525169907407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45970.525169907407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45970.525169907407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45970.525169907407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45970.525169907407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45970.525169907407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45970.525169907407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45970.525169907407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45970.525169907407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45970.525169907407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45970.525169907407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45970.525169907407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45970.525169907407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45970.525169907407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45970.525169907407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45970.525169907407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45970.525169907407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45970.525169907407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ref="G335:G398" ca="1" si="6">IFERROR(NOW()-F335,"-")</f>
        <v>45970.525169907407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45970.525169907407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45970.525169907407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45970.525169907407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45970.525169907407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45970.525169907407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45970.525169907407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45970.525169907407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45970.525169907407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45970.525169907407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45970.525169907407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45970.525169907407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45970.525169907407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45970.525169907407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45970.525169907407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45970.525169907407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45970.525169907407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45970.525169907407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45970.525169907407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45970.525169907407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45970.525169907407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45970.525169907407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45970.525169907407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45970.525169907407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45970.525169907407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45970.525169907407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45970.525169907407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45970.525169907407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45970.525169907407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45970.525169907407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45970.525169907407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45970.525169907407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45970.525169907407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45970.525169907407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45970.525169907407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45970.525169907407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45970.525169907407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45970.525169907407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45970.525169907407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45970.525169907407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45970.525169907407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45970.525169907407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45970.525169907407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45970.525169907407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45970.525169907407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45970.525169907407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45970.525169907407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45970.525169907407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45970.525169907407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45970.525169907407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45970.525169907407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45970.525169907407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45970.525169907407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45970.525169907407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45970.525169907407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45970.525169907407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45970.525169907407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45970.525169907407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45970.525169907407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45970.525169907407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45970.525169907407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45970.525169907407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45970.525169907407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45970.525169907407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ref="G399:G462" ca="1" si="7">IFERROR(NOW()-F399,"-")</f>
        <v>45970.525169907407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45970.525169907407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45970.525169907407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45970.525169907407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45970.525169907407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45970.525169907407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45970.525169907407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45970.525169907407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45970.525169907407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45970.525169907407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45970.525169907407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45970.525169907407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45970.525169907407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45970.525169907407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45970.525169907407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45970.525169907407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45970.525169907407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45970.525169907407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45970.525169907407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45970.525169907407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45970.525169907407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45970.525169907407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45970.525169907407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45970.525169907407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45970.525169907407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45970.525169907407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45970.525169907407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45970.525169907407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45970.525169907407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45970.525169907407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45970.525169907407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45970.525169907407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45970.525169907407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45970.525169907407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45970.525169907407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45970.525169907407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45970.525169907407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45970.525169907407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45970.525169907407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45970.525169907407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45970.525169907407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45970.525169907407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45970.525169907407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45970.525169907407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45970.525169907407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45970.525169907407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45970.525169907407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45970.525169907407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45970.525169907407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45970.525169907407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45970.525169907407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45970.525169907407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45970.525169907407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45970.525169907407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45970.525169907407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45970.525169907407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45970.525169907407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45970.525169907407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45970.525169907407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45970.525169907407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45970.525169907407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45970.525169907407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45970.525169907407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45970.525169907407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ref="G463:G526" ca="1" si="8">IFERROR(NOW()-F463,"-")</f>
        <v>45970.525169907407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45970.525169907407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45970.525169907407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45970.525169907407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45970.525169907407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45970.525169907407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45970.525169907407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45970.525169907407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45970.525169907407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45970.525169907407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45970.525169907407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45970.525169907407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45970.525169907407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45970.525169907407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45970.525169907407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45970.525169907407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45970.525169907407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45970.525169907407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45970.525169907407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45970.525169907407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45970.525169907407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45970.525169907407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45970.525169907407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45970.525169907407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45970.525169907407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45970.525169907407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45970.525169907407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45970.525169907407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45970.525169907407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45970.525169907407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45970.525169907407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45970.525169907407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45970.525169907407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45970.525169907407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45970.525169907407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45970.525169907407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45970.525169907407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45970.525169907407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45970.525169907407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45970.525169907407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45970.525169907407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45970.525169907407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45970.525169907407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45970.525169907407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45970.525169907407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45970.525169907407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45970.525169907407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45970.525169907407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45970.525169907407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45970.525169907407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45970.525169907407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45970.525169907407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45970.525169907407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45970.525169907407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45970.525169907407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45970.525169907407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45970.525169907407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45970.525169907407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45970.525169907407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45970.525169907407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45970.525169907407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45970.525169907407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45970.525169907407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45970.525169907407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ref="G527:G590" ca="1" si="9">IFERROR(NOW()-F527,"-")</f>
        <v>45970.525169907407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45970.525169907407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45970.525169907407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45970.525169907407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45970.525169907407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45970.525169907407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45970.525169907407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45970.525169907407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45970.525169907407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45970.525169907407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45970.525169907407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45970.525169907407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45970.525169907407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45970.525169907407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45970.525169907407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45970.525169907407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45970.525169907407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45970.525169907407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45970.525169907407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45970.525169907407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45970.525169907407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45970.525169907407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45970.525169907407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45970.525169907407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45970.525169907407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45970.525169907407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45970.525169907407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45970.525169907407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45970.525169907407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45970.525169907407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45970.525169907407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45970.525169907407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45970.525169907407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45970.525169907407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45970.525169907407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45970.525169907407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45970.525169907407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45970.525169907407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45970.525169907407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45970.525169907407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45970.525169907407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45970.525169907407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45970.525169907407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45970.525169907407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45970.525169907407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45970.525169907407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45970.525169907407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45970.525169907407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45970.525169907407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45970.525169907407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45970.525169907407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45970.525169907407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45970.525169907407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45970.525169907407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45970.525169907407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45970.525169907407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45970.525169907407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45970.525169907407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45970.525169907407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45970.525169907407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45970.525169907407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45970.525169907407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45970.525169907407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45970.525169907407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ref="G591:G654" ca="1" si="10">IFERROR(NOW()-F591,"-")</f>
        <v>45970.525169907407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45970.525169907407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45970.525169907407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45970.525169907407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45970.525169907407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45970.525169907407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45970.525169907407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45970.525169907407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45970.525169907407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45970.525169907407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45970.525169907407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45970.525169907407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45970.525169907407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45970.525169907407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45970.525169907407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45970.525169907407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45970.525169907407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45970.525169907407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45970.525169907407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45970.525169907407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45970.525169907407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45970.525169907407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45970.525169907407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45970.525169907407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45970.525169907407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45970.525169907407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45970.525169907407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45970.525169907407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45970.525169907407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45970.525169907407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45970.525169907407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45970.525169907407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45970.525169907407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45970.525169907407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45970.525169907407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45970.525169907407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45970.525169907407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45970.525169907407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45970.525169907407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45970.525169907407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45970.525169907407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45970.525169907407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45970.525169907407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45970.525169907407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45970.525169907407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45970.525169907407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45970.525169907407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45970.525169907407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45970.525169907407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45970.525169907407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45970.525169907407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45970.525169907407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45970.525169907407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45970.525169907407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45970.525169907407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45970.525169907407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45970.525169907407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45970.525169907407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45970.525169907407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45970.525169907407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45970.525169907407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45970.525169907407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45970.525169907407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45970.525169907407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ref="G655:G718" ca="1" si="11">IFERROR(NOW()-F655,"-")</f>
        <v>45970.525169907407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45970.525169907407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45970.525169907407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45970.525169907407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45970.525169907407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45970.525169907407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45970.525169907407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45970.525169907407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45970.525169907407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45970.525169907407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45970.525169907407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45970.525169907407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45970.525169907407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45970.525169907407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45970.525169907407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45970.525169907407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45970.525169907407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45970.525169907407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45970.525169907407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45970.525169907407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45970.525169907407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45970.525169907407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45970.525169907407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45970.525169907407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45970.525169907407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45970.525169907407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45970.525169907407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45970.525169907407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45970.525169907407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45970.525169907407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45970.525169907407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45970.525169907407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45970.525169907407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45970.525169907407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45970.525169907407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45970.525169907407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45970.525169907407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45970.525169907407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45970.525169907407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45970.525169907407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45970.525169907407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45970.525169907407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45970.525169907407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45970.525169907407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45970.525169907407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45970.525169907407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45970.525169907407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45970.525169907407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45970.525169907407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45970.525169907407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45970.525169907407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45970.525169907407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45970.525169907407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45970.525169907407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45970.525169907407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45970.525169907407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45970.525169907407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45970.525169907407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45970.525169907407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45970.525169907407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45970.525169907407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45970.525169907407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45970.525169907407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45970.525169907407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ref="G719:G782" ca="1" si="12">IFERROR(NOW()-F719,"-")</f>
        <v>45970.525169907407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45970.525169907407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45970.525169907407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45970.525169907407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45970.525169907407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45970.525169907407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45970.525169907407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45970.525169907407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45970.525169907407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45970.525169907407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45970.525169907407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45970.525169907407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45970.525169907407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45970.525169907407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45970.525169907407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45970.525169907407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45970.525169907407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45970.525169907407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45970.525169907407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45970.525169907407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45970.525169907407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45970.525169907407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45970.525169907407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45970.525169907407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45970.525169907407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45970.525169907407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45970.525169907407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45970.525169907407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45970.525169907407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45970.525169907407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45970.525169907407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45970.525169907407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45970.525169907407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45970.525169907407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45970.525169907407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45970.525169907407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45970.525169907407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45970.525169907407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45970.525169907407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45970.525169907407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45970.525169907407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45970.525169907407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45970.525169907407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45970.525169907407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45970.525169907407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45970.525169907407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45970.525169907407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45970.525169907407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45970.525169907407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45970.525169907407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45970.525169907407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45970.525169907407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45970.525169907407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45970.525169907407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45970.525169907407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45970.525169907407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45970.525169907407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45970.525169907407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45970.525169907407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45970.525169907407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45970.525169907407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45970.525169907407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45970.525169907407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45970.525169907407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ref="G783:G846" ca="1" si="13">IFERROR(NOW()-F783,"-")</f>
        <v>45970.525169907407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45970.525169907407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45970.525169907407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45970.525169907407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45970.525169907407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45970.525169907407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45970.525169907407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45970.525169907407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45970.525169907407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45970.525169907407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45970.525169907407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45970.525169907407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45970.525169907407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45970.525169907407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45970.525169907407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45970.525169907407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45970.525169907407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45970.525169907407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45970.525169907407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45970.525169907407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45970.525169907407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45970.525169907407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45970.525169907407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45970.525169907407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45970.525169907407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45970.525169907407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45970.525169907407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45970.525169907407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45970.525169907407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45970.525169907407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45970.525169907407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45970.525169907407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45970.525169907407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45970.525169907407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45970.525169907407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45970.525169907407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45970.525169907407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45970.525169907407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45970.525169907407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45970.525169907407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45970.525169907407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45970.525169907407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45970.525169907407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45970.525169907407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45970.525169907407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45970.525169907407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45970.525169907407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45970.525169907407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45970.525169907407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45970.525169907407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45970.525169907407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45970.525169907407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45970.525169907407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45970.525169907407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45970.525169907407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45970.525169907407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45970.525169907407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45970.525169907407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45970.525169907407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45970.525169907407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45970.525169907407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45970.525169907407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45970.525169907407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45970.525169907407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ref="G847:G910" ca="1" si="14">IFERROR(NOW()-F847,"-")</f>
        <v>45970.525169907407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45970.525169907407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45970.525169907407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45970.525169907407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45970.525169907407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45970.525169907407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45970.525169907407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45970.525169907407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45970.525169907407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45970.525169907407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45970.525169907407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45970.525169907407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45970.525169907407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45970.525169907407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45970.525169907407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45970.525169907407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45970.525169907407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45970.525169907407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45970.525169907407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45970.525169907407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45970.525169907407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45970.525169907407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45970.525169907407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45970.525169907407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45970.525169907407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45970.525169907407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45970.525169907407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45970.525169907407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45970.525169907407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45970.525169907407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45970.525169907407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45970.525169907407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45970.525169907407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45970.525169907407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45970.525169907407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45970.525169907407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45970.525169907407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45970.525169907407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45970.525169907407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45970.525169907407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45970.525169907407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45970.525169907407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45970.525169907407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45970.525169907407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45970.525169907407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45970.525169907407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45970.525169907407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45970.525169907407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45970.525169907407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45970.525169907407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45970.525169907407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45970.525169907407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45970.525169907407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45970.525169907407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45970.525169907407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45970.525169907407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45970.525169907407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45970.525169907407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45970.525169907407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45970.525169907407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45970.525169907407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45970.525169907407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45970.525169907407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45970.525169907407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ref="G911:G974" ca="1" si="15">IFERROR(NOW()-F911,"-")</f>
        <v>45970.525169907407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45970.525169907407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45970.525169907407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45970.525169907407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45970.525169907407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45970.525169907407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45970.525169907407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45970.525169907407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45970.525169907407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45970.525169907407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45970.525169907407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45970.525169907407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45970.525169907407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45970.525169907407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45970.525169907407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45970.525169907407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45970.525169907407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45970.525169907407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45970.525169907407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45970.525169907407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45970.525169907407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45970.525169907407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45970.525169907407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45970.525169907407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45970.525169907407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45970.525169907407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45970.525169907407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45970.525169907407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45970.525169907407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45970.525169907407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45970.525169907407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45970.525169907407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45970.525169907407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45970.525169907407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45970.525169907407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45970.525169907407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45970.525169907407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45970.525169907407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45970.525169907407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45970.525169907407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45970.525169907407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45970.525169907407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45970.525169907407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45970.525169907407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45970.525169907407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45970.525169907407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45970.525169907407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45970.525169907407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45970.525169907407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45970.525169907407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45970.525169907407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45970.525169907407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45970.525169907407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45970.525169907407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45970.525169907407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45970.525169907407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45970.525169907407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45970.525169907407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45970.525169907407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45970.525169907407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45970.525169907407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45970.525169907407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45970.525169907407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45970.525169907407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ref="G975:G1038" ca="1" si="16">IFERROR(NOW()-F975,"-")</f>
        <v>45970.525169907407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45970.525169907407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45970.525169907407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45970.525169907407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45970.525169907407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45970.525169907407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45970.525169907407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45970.525169907407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45970.525169907407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45970.525169907407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45970.525169907407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45970.525169907407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45970.525169907407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45970.525169907407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45970.525169907407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45970.525169907407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45970.525169907407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45970.525169907407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45970.525169907407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45970.525169907407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45970.525169907407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45970.525169907407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45970.525169907407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45970.525169907407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45970.525169907407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45970.525169907407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45970.525169907407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45970.525169907407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45970.525169907407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45970.525169907407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45970.525169907407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45970.525169907407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45970.525169907407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45970.525169907407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45970.525169907407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45970.525169907407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45970.525169907407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45970.525169907407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45970.525169907407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45970.525169907407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45970.525169907407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45970.525169907407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45970.525169907407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45970.525169907407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45970.525169907407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45970.525169907407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45970.525169907407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45970.525169907407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45970.525169907407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45970.525169907407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45970.525169907407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45970.525169907407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45970.525169907407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45970.525169907407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45970.525169907407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45970.525169907407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45970.525169907407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45970.525169907407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45970.525169907407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45970.525169907407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45970.525169907407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45970.525169907407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45970.525169907407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45970.525169907407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ref="G1039:G1053" ca="1" si="17">IFERROR(NOW()-F1039,"-")</f>
        <v>45970.525169907407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45970.525169907407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45970.525169907407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45970.525169907407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45970.525169907407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45970.525169907407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45970.525169907407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45970.525169907407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45970.525169907407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45970.525169907407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45970.525169907407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45970.525169907407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45970.525169907407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45970.525169907407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45970.525169907407</v>
      </c>
      <c r="H1053" s="22"/>
      <c r="I1053" s="19" t="str">
        <f>IFERROR(VLOOKUP(D1053,DB!A:F,6,0),"")</f>
        <v/>
      </c>
      <c r="J1053" s="18" t="str">
        <f>IFERROR(VLOOKUP(D1053,DB!A:G,7,0),"")</f>
        <v/>
      </c>
      <c r="K1053" s="45"/>
      <c r="L1053" s="23" t="str">
        <f>IFERROR(VLOOKUP(D1053,DB!A:I,9,0),"")</f>
        <v/>
      </c>
    </row>
  </sheetData>
  <dataValidations count="2">
    <dataValidation allowBlank="1" showInputMessage="1" showErrorMessage="1" sqref="E1" xr:uid="{5914219A-CB83-432D-936A-CC0CB6F3982A}"/>
    <dataValidation type="list" allowBlank="1" showInputMessage="1" showErrorMessage="1" sqref="E2:E10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6"/>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G5" ca="1" si="0">IFERROR(NOW()-F2,"")</f>
        <v>267.04445231481077</v>
      </c>
      <c r="H2" s="96">
        <v>45703.474768518521</v>
      </c>
      <c r="I2" s="96" t="str">
        <f>IFERROR(VLOOKUP(D2,DB!A:F,6,0),"")</f>
        <v>SCECO</v>
      </c>
      <c r="J2" s="96" t="str">
        <f>IFERROR(VLOOKUP(D2,DB!A:G,7,0),"")</f>
        <v>Dead</v>
      </c>
      <c r="K2" s="98" t="s">
        <v>39111</v>
      </c>
      <c r="L2" s="92" t="str">
        <f>IFERROR(VLOOKUP(D2,DB!A:I,9,0),"")</f>
        <v>Latis</v>
      </c>
    </row>
    <row r="3" spans="1:16" ht="15" customHeight="1">
      <c r="A3" s="135"/>
      <c r="B3" s="135" t="str">
        <f>IFERROR(VLOOKUP(D3,DB!A:K,11,0),"")</f>
        <v/>
      </c>
      <c r="C3" s="94"/>
      <c r="D3" s="92"/>
      <c r="E3" s="95"/>
      <c r="F3" s="96"/>
      <c r="G3" s="136">
        <f t="shared" ca="1" si="0"/>
        <v>45970.525169907407</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136">
        <f t="shared" ca="1" si="0"/>
        <v>45970.525169907407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45970.525169907407</v>
      </c>
      <c r="H5" s="96"/>
      <c r="I5"/>
      <c r="J5" s="135" t="str">
        <f>IFERROR(VLOOKUP(D5,DB!A:G,7,0),"")</f>
        <v/>
      </c>
      <c r="K5" s="98"/>
      <c r="L5" s="92" t="str">
        <f>IFERROR(VLOOKUP(D5,DB!A:I,9,0),"")</f>
        <v/>
      </c>
    </row>
    <row r="6" spans="1:16" ht="15" customHeight="1">
      <c r="A6" s="135"/>
      <c r="B6" s="135" t="str">
        <f>IFERROR(VLOOKUP(D6,DB!A:K,11,0),"")</f>
        <v/>
      </c>
      <c r="C6" s="94"/>
      <c r="D6" s="92"/>
      <c r="E6" s="95"/>
      <c r="F6" s="96"/>
      <c r="G6" s="136">
        <f t="shared" ref="G6:G37" ca="1" si="1">IFERROR(NOW()-F6,"")</f>
        <v>45970.525169907407</v>
      </c>
      <c r="H6" s="96"/>
      <c r="I6" s="135" t="str">
        <f>IFERROR(VLOOKUP(D6,DB!A:F,6,0),"")</f>
        <v/>
      </c>
      <c r="J6" s="135" t="str">
        <f>IFERROR(VLOOKUP(D6,DB!A:G,7,0),"")</f>
        <v/>
      </c>
      <c r="K6" s="98"/>
      <c r="L6" s="92" t="str">
        <f>IFERROR(VLOOKUP(D6,DB!A:I,9,0),"")</f>
        <v/>
      </c>
    </row>
    <row r="7" spans="1:16" ht="15" customHeight="1">
      <c r="A7" s="135"/>
      <c r="B7" s="135"/>
      <c r="C7" s="94"/>
      <c r="D7" s="92"/>
      <c r="E7" s="95"/>
      <c r="F7" s="96"/>
      <c r="G7" s="136">
        <f ca="1">IFERROR(NOW()-F7,"")</f>
        <v>45970.525169907407</v>
      </c>
      <c r="H7" s="96"/>
      <c r="I7" s="135"/>
      <c r="J7" s="135"/>
      <c r="K7" s="98"/>
      <c r="L7" s="92"/>
    </row>
    <row r="8" spans="1:16" ht="15" customHeight="1">
      <c r="A8" s="135"/>
      <c r="B8" s="135"/>
      <c r="C8" s="94"/>
      <c r="D8" s="92"/>
      <c r="E8" s="95"/>
      <c r="F8" s="96"/>
      <c r="G8" s="136">
        <f ca="1">IFERROR(NOW()-F8,"")</f>
        <v>45970.525169907407</v>
      </c>
      <c r="H8" s="96"/>
      <c r="I8" s="135"/>
      <c r="J8" s="135"/>
      <c r="K8" s="98"/>
      <c r="L8" s="92"/>
    </row>
    <row r="9" spans="1:16" ht="15" customHeight="1">
      <c r="A9" s="135"/>
      <c r="B9" s="135" t="str">
        <f>IFERROR(VLOOKUP(D9,DB!A:K,11,0),"")</f>
        <v/>
      </c>
      <c r="C9" s="94"/>
      <c r="D9" s="92"/>
      <c r="E9" s="95"/>
      <c r="F9" s="96"/>
      <c r="G9" s="136">
        <f t="shared" ca="1" si="1"/>
        <v>45970.525169907407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45970.525169907407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45970.525169907407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45970.525169907407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45970.525169907407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45970.525169907407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45970.525169907407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45970.525169907407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45970.525169907407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45970.525169907407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45970.525169907407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45970.525169907407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45970.525169907407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45970.525169907407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45970.525169907407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45970.525169907407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45970.525169907407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45970.525169907407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45970.525169907407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45970.525169907407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45970.525169907407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45970.525169907407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45970.525169907407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45970.525169907407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45970.525169907407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45970.525169907407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45970.525169907407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45970.525169907407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45970.525169907407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ref="G38:G69" ca="1" si="2">IFERROR(NOW()-F38,"")</f>
        <v>45970.525169907407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45970.525169907407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45970.525169907407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45970.525169907407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45970.525169907407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45970.525169907407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45970.525169907407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45970.525169907407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45970.525169907407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45970.525169907407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45970.525169907407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45970.525169907407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45970.525169907407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45970.525169907407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45970.525169907407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45970.525169907407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45970.525169907407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45970.525169907407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45970.525169907407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45970.525169907407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45970.525169907407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45970.525169907407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45970.525169907407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45970.525169907407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45970.525169907407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45970.525169907407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45970.525169907407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45970.525169907407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45970.525169907407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45970.525169907407</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45970.525169907407</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45970.525169907407</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ref="G70:G101" ca="1" si="3">IFERROR(NOW()-F70,"")</f>
        <v>45970.525169907407</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3"/>
        <v>45970.525169907407</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3"/>
        <v>45970.525169907407</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3"/>
        <v>45970.525169907407</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3"/>
        <v>45970.525169907407</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45970.525169907407</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3"/>
        <v>45970.525169907407</v>
      </c>
      <c r="H76" s="96"/>
      <c r="I76" s="135" t="str">
        <f>IFERROR(VLOOKUP(D76,DB!A:F,6,0),"")</f>
        <v/>
      </c>
      <c r="J76" s="135" t="str">
        <f>IFERROR(VLOOKUP(D76,DB!A:G,7,0),"")</f>
        <v/>
      </c>
      <c r="K76" s="98"/>
      <c r="L76" s="92" t="str">
        <f>IFERROR(VLOOKUP(D76,DB!A:I,9,0),"")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3"/>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39112</v>
      </c>
      <c r="B2" s="37" t="str">
        <f>IFERROR(VLOOKUP(D2,DB!A:K,11,0),"")</f>
        <v>R5</v>
      </c>
      <c r="C2" s="37">
        <v>3</v>
      </c>
      <c r="D2" s="107" t="s">
        <v>36011</v>
      </c>
      <c r="E2" s="37" t="s">
        <v>39021</v>
      </c>
      <c r="F2" s="38">
        <v>45891.832060185188</v>
      </c>
      <c r="G2" s="116">
        <f ca="1">IFERROR(NOW()-F2,"")</f>
        <v>78.693109722218651</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39105</v>
      </c>
      <c r="F3" s="38">
        <v>45926.188877314817</v>
      </c>
      <c r="G3" s="116">
        <f t="shared" ref="G3" ca="1" si="0">IFERROR(NOW()-F3,"")</f>
        <v>44.336292592590326</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39105</v>
      </c>
      <c r="F4" s="125">
        <v>45948.661111111112</v>
      </c>
      <c r="G4" s="126">
        <f t="shared" ref="G4:G52" ca="1" si="1">IFERROR(NOW()-F4,"")</f>
        <v>21.864058796294557</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t="s">
        <v>39120</v>
      </c>
      <c r="B6" s="124" t="str">
        <f>IFERROR(VLOOKUP(D6,DB!A:K,11,0),"")</f>
        <v>R5</v>
      </c>
      <c r="C6" s="124">
        <v>2</v>
      </c>
      <c r="D6" s="124" t="s">
        <v>36059</v>
      </c>
      <c r="E6" s="124" t="s">
        <v>39021</v>
      </c>
      <c r="F6" s="125">
        <v>45970.487662037034</v>
      </c>
      <c r="G6" s="126">
        <f t="shared" ca="1" si="1"/>
        <v>3.750787037279224E-2</v>
      </c>
      <c r="H6" s="125">
        <v>45970.480231481481</v>
      </c>
      <c r="I6" s="124" t="str">
        <f>IFERROR(VLOOKUP(D6,DB!A:F,6,0),"")</f>
        <v>Generator-SG</v>
      </c>
      <c r="J6" s="124" t="str">
        <f>IFERROR(VLOOKUP(D6,DB!A:G,7,0),"")</f>
        <v>Vandalized</v>
      </c>
      <c r="K6" s="124" t="s">
        <v>39121</v>
      </c>
      <c r="L6" s="124" t="str">
        <f>IFERROR(VLOOKUP(D6,DB!A:I,9,0),"")</f>
        <v>Latis</v>
      </c>
    </row>
    <row r="7" spans="1:13">
      <c r="A7" s="124"/>
      <c r="B7" s="124" t="str">
        <f>IFERROR(VLOOKUP(D7,DB!A:K,11,0),"")</f>
        <v/>
      </c>
      <c r="C7" s="124"/>
      <c r="D7" s="124"/>
      <c r="E7" s="124"/>
      <c r="F7" s="125"/>
      <c r="G7" s="126">
        <f t="shared" ca="1" si="1"/>
        <v>45970.525169907407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45970.525169907407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45970.525169907407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45970.525169907407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45970.525169907407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45970.525169907407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45970.525169907407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45970.525169907407</v>
      </c>
      <c r="H14" s="125"/>
      <c r="I14" s="124" t="str">
        <f>IFERROR(VLOOKUP(D14,DB!A:F,6,0),"")</f>
        <v/>
      </c>
      <c r="J14" s="124" t="str">
        <f>IFERROR(VLOOKUP(D14,DB!A:G,7,0),"")</f>
        <v/>
      </c>
      <c r="K14" s="124"/>
      <c r="L14" s="124" t="str">
        <f>IFERROR(VLOOKUP(D14,DB!A:I,9,0),"")</f>
        <v/>
      </c>
    </row>
    <row r="15" spans="1:13">
      <c r="A15" s="124"/>
      <c r="B15" s="124" t="str">
        <f>IFERROR(VLOOKUP(D15,DB!A:K,11,0),"")</f>
        <v/>
      </c>
      <c r="C15" s="124"/>
      <c r="D15" s="155"/>
      <c r="E15" s="124"/>
      <c r="F15" s="125"/>
      <c r="G15" s="126">
        <f t="shared" ca="1" si="1"/>
        <v>45970.525169907407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45970.525169907407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45970.525169907407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45970.525169907407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45970.525169907407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45970.525169907407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45970.525169907407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45970.525169907407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45970.525169907407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45970.525169907407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45970.525169907407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45970.525169907407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45970.525169907407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45970.525169907407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45970.525169907407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45970.525169907407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45970.525169907407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45970.525169907407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45970.525169907407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45970.525169907407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45970.525169907407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45970.525169907407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45970.525169907407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45970.525169907407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45970.525169907407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45970.525169907407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45970.525169907407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45970.525169907407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45970.525169907407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45970.525169907407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45970.525169907407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45970.525169907407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45970.525169907407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45970.525169907407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45970.525169907407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45970.525169907407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45970.525169907407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45970.525169907407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ref="G53:G116" ca="1" si="2">IFERROR(NOW()-F53,"")</f>
        <v>45970.525169907407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45970.525169907407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45970.525169907407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45970.525169907407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45970.525169907407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45970.525169907407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45970.525169907407</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45970.525169907407</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45970.525169907407</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45970.525169907407</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45970.525169907407</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45970.525169907407</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45970.525169907407</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45970.525169907407</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45970.525169907407</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45970.525169907407</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45970.525169907407</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45970.525169907407</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45970.525169907407</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45970.525169907407</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45970.525169907407</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45970.525169907407</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45970.525169907407</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45970.525169907407</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45970.525169907407</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45970.525169907407</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45970.525169907407</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45970.525169907407</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45970.525169907407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45970.525169907407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45970.525169907407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45970.525169907407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45970.525169907407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45970.525169907407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45970.525169907407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45970.525169907407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45970.525169907407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45970.525169907407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45970.525169907407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45970.525169907407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45970.525169907407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45970.525169907407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45970.525169907407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45970.525169907407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45970.525169907407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45970.525169907407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45970.525169907407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45970.525169907407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45970.525169907407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45970.525169907407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45970.525169907407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45970.525169907407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45970.525169907407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45970.525169907407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45970.525169907407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45970.525169907407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45970.525169907407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45970.525169907407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45970.525169907407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45970.525169907407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45970.525169907407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45970.525169907407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45970.525169907407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45970.525169907407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ref="G117:G180" ca="1" si="3">IFERROR(NOW()-F117,"")</f>
        <v>45970.525169907407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45970.525169907407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45970.525169907407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45970.525169907407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45970.525169907407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45970.525169907407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45970.525169907407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45970.525169907407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45970.525169907407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45970.525169907407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45970.525169907407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45970.525169907407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45970.525169907407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45970.525169907407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45970.525169907407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45970.525169907407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45970.525169907407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45970.525169907407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45970.525169907407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45970.525169907407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45970.525169907407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45970.525169907407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45970.525169907407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45970.525169907407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45970.525169907407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45970.525169907407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45970.525169907407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45970.525169907407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45970.525169907407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45970.525169907407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45970.525169907407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45970.525169907407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45970.525169907407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45970.525169907407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45970.525169907407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45970.525169907407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45970.525169907407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45970.525169907407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45970.525169907407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45970.525169907407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45970.525169907407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45970.525169907407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45970.525169907407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45970.525169907407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45970.525169907407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45970.525169907407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45970.525169907407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45970.525169907407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45970.525169907407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45970.525169907407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45970.525169907407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45970.525169907407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45970.525169907407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45970.525169907407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45970.525169907407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45970.525169907407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45970.525169907407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45970.525169907407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45970.525169907407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45970.525169907407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45970.525169907407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45970.525169907407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45970.525169907407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45970.525169907407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ref="G181:G244" ca="1" si="4">IFERROR(NOW()-F181,"")</f>
        <v>45970.525169907407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45970.525169907407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45970.525169907407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45970.525169907407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45970.525169907407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45970.525169907407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45970.525169907407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45970.525169907407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45970.525169907407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45970.525169907407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45970.525169907407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45970.525169907407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45970.525169907407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45970.525169907407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45970.525169907407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45970.525169907407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45970.525169907407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45970.525169907407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45970.525169907407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45970.525169907407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45970.525169907407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45970.525169907407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45970.525169907407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45970.525169907407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45970.525169907407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45970.525169907407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45970.525169907407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45970.525169907407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45970.525169907407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45970.525169907407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45970.525169907407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45970.525169907407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45970.525169907407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45970.525169907407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45970.525169907407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45970.525169907407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45970.525169907407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45970.525169907407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45970.525169907407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45970.525169907407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45970.525169907407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45970.525169907407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45970.525169907407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45970.525169907407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45970.525169907407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45970.525169907407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45970.525169907407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45970.525169907407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45970.525169907407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45970.525169907407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45970.525169907407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45970.525169907407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45970.525169907407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45970.525169907407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45970.525169907407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45970.525169907407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45970.525169907407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45970.525169907407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45970.525169907407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45970.525169907407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45970.525169907407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45970.525169907407</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45970.525169907407</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45970.525169907407</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ref="G245:G308" ca="1" si="5">IFERROR(NOW()-F245,"")</f>
        <v>45970.525169907407</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45970.525169907407</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45970.525169907407</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45970.525169907407</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45970.525169907407</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45970.525169907407</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45970.525169907407</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45970.525169907407</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45970.525169907407</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45970.525169907407</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45970.525169907407</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45970.525169907407</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45970.525169907407</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45970.525169907407</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45970.525169907407</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45970.525169907407</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45970.525169907407</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45970.525169907407</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45970.525169907407</v>
      </c>
      <c r="H263" s="124"/>
      <c r="I263" s="124" t="str">
        <f>IFERROR(VLOOKUP(D263,DB!A:F,6,0),"")</f>
        <v/>
      </c>
      <c r="J263" s="124" t="str">
        <f>IFERROR(VLOOKUP(D263,DB!A:G,7,0),"")</f>
        <v/>
      </c>
      <c r="K263" s="124"/>
      <c r="L263" s="124" t="str">
        <f>IFERROR(VLOOKUP(D263,DB!A:I,9,0),"")</f>
        <v/>
      </c>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sheetData>
  <dataValidations count="2">
    <dataValidation allowBlank="1" showInputMessage="1" showErrorMessage="1" sqref="E1" xr:uid="{920C6338-E771-4DAE-8C89-92A9093EA4DE}"/>
    <dataValidation type="list" allowBlank="1" showInputMessage="1" showErrorMessage="1" sqref="E2:E2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2"/>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39122</v>
      </c>
      <c r="B2" s="142" t="str">
        <f>IFERROR(VLOOKUP(D2,DB!A:K,11,0),"")</f>
        <v>R6</v>
      </c>
      <c r="C2" s="143">
        <v>1</v>
      </c>
      <c r="D2" s="145" t="s">
        <v>36923</v>
      </c>
      <c r="E2" s="124" t="s">
        <v>39021</v>
      </c>
      <c r="F2" s="144"/>
      <c r="G2" s="105">
        <f t="shared" ref="G2:G20" ca="1" si="0">IFERROR(NOW()-F2,"-")</f>
        <v>45970.525169907407</v>
      </c>
      <c r="H2" s="144">
        <v>45970.45721064815</v>
      </c>
      <c r="I2" s="142" t="str">
        <f>IFERROR(VLOOKUP(D2,DB!A:F,6,0),"")</f>
        <v>SCECO</v>
      </c>
      <c r="J2" s="142" t="str">
        <f>IFERROR(VLOOKUP(D2,DB!A:G,7,0),"")</f>
        <v>Vandalized</v>
      </c>
      <c r="K2" s="146" t="s">
        <v>39123</v>
      </c>
      <c r="L2" s="147" t="str">
        <f>IFERROR(VLOOKUP(D2,DB!A:I,9,0),"")</f>
        <v>Latis</v>
      </c>
    </row>
    <row r="3" spans="1:16382" ht="31.5" customHeight="1">
      <c r="A3" s="141" t="s">
        <v>39124</v>
      </c>
      <c r="B3" s="142" t="str">
        <f>IFERROR(VLOOKUP(D3,DB!A:K,11,0),"")</f>
        <v>R6</v>
      </c>
      <c r="C3" s="143">
        <v>2</v>
      </c>
      <c r="D3" s="142" t="s">
        <v>29650</v>
      </c>
      <c r="E3" s="124" t="s">
        <v>39105</v>
      </c>
      <c r="F3" s="144">
        <v>45970.518217592595</v>
      </c>
      <c r="G3" s="105">
        <f t="shared" ca="1" si="0"/>
        <v>6.9523148122243583E-3</v>
      </c>
      <c r="H3" s="144">
        <v>45970.508923611109</v>
      </c>
      <c r="I3" s="142" t="str">
        <f>IFERROR(VLOOKUP(D3,DB!A:F,6,0),"")</f>
        <v>SCECO</v>
      </c>
      <c r="J3" s="142" t="str">
        <f>IFERROR(VLOOKUP(D3,DB!A:G,7,0),"")</f>
        <v>Dead</v>
      </c>
      <c r="K3" s="146" t="s">
        <v>39125</v>
      </c>
      <c r="L3" s="147" t="str">
        <f>IFERROR(VLOOKUP(D3,DB!A:I,9,0),"")</f>
        <v>Latis</v>
      </c>
    </row>
    <row r="4" spans="1:16382" ht="31.5" customHeight="1">
      <c r="A4" s="141"/>
      <c r="B4" s="142" t="str">
        <f>IFERROR(VLOOKUP(D4,DB!A:K,11,0),"")</f>
        <v/>
      </c>
      <c r="C4" s="143"/>
      <c r="D4" s="142"/>
      <c r="E4" s="124"/>
      <c r="F4" s="144"/>
      <c r="G4" s="105">
        <f t="shared" ca="1" si="0"/>
        <v>45970.525169907407</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45970.525169907407</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45970.525169907407</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45970.525169907407</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45970.525169907407</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45970.525169907407</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45970.525169907407</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45970.525169907407</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45970.525169907407</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45970.525169907407</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45970.525169907407</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45970.525169907407</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45970.525169907407</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45970.525169907407</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45970.525169907407</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45970.525169907407</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45970.525169907407</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ref="G21:G84" ca="1" si="1">IFERROR(NOW()-F21,"-")</f>
        <v>45970.525169907407</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45970.525169907407</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45970.525169907407</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45970.525169907407</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45970.525169907407</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45970.525169907407</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45970.525169907407</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45970.525169907407</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45970.525169907407</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45970.525169907407</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45970.525169907407</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45970.525169907407</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45970.525169907407</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45970.525169907407</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45970.525169907407</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45970.525169907407</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45970.525169907407</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45970.525169907407</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45970.525169907407</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45970.525169907407</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45970.525169907407</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45970.525169907407</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45970.525169907407</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45970.525169907407</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45970.525169907407</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45970.525169907407</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45970.525169907407</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45970.525169907407</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45970.525169907407</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45970.525169907407</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45970.525169907407</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45970.525169907407</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45970.525169907407</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45970.525169907407</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45970.525169907407</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45970.525169907407</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45970.525169907407</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45970.525169907407</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45970.525169907407</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45970.525169907407</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45970.525169907407</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45970.525169907407</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45970.525169907407</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45970.525169907407</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45970.525169907407</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45970.525169907407</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45970.525169907407</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45970.525169907407</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45970.525169907407</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45970.525169907407</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45970.525169907407</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45970.525169907407</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45970.525169907407</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45970.525169907407</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45970.525169907407</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45970.525169907407</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45970.525169907407</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45970.525169907407</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45970.525169907407</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45970.525169907407</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45970.525169907407</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45970.525169907407</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45970.525169907407</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45970.525169907407</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ref="G85:G148" ca="1" si="2">IFERROR(NOW()-F85,"-")</f>
        <v>45970.525169907407</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45970.525169907407</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45970.525169907407</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45970.525169907407</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45970.525169907407</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45970.525169907407</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45970.525169907407</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45970.525169907407</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45970.525169907407</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45970.525169907407</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45970.525169907407</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45970.525169907407</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45970.525169907407</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45970.525169907407</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45970.525169907407</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45970.525169907407</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45970.525169907407</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45970.525169907407</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45970.525169907407</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45970.525169907407</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45970.525169907407</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45970.525169907407</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45970.525169907407</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45970.525169907407</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45970.525169907407</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45970.525169907407</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45970.525169907407</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45970.525169907407</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45970.525169907407</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45970.525169907407</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45970.525169907407</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45970.525169907407</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45970.525169907407</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45970.525169907407</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45970.525169907407</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45970.525169907407</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45970.525169907407</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45970.525169907407</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45970.525169907407</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45970.525169907407</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45970.525169907407</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45970.525169907407</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45970.525169907407</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45970.525169907407</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45970.525169907407</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45970.525169907407</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45970.525169907407</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45970.525169907407</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45970.525169907407</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45970.525169907407</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45970.525169907407</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45970.525169907407</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45970.525169907407</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45970.525169907407</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45970.525169907407</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45970.525169907407</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45970.525169907407</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45970.525169907407</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45970.525169907407</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45970.525169907407</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45970.525169907407</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45970.525169907407</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45970.525169907407</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45970.525169907407</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ref="G149:G182" ca="1" si="3">IFERROR(NOW()-F149,"-")</f>
        <v>45970.525169907407</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45970.525169907407</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45970.525169907407</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45970.525169907407</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45970.525169907407</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45970.525169907407</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45970.525169907407</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45970.525169907407</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45970.525169907407</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45970.525169907407</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45970.525169907407</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45970.525169907407</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45970.525169907407</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45970.525169907407</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45970.525169907407</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45970.525169907407</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45970.525169907407</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45970.525169907407</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45970.525169907407</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45970.525169907407</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45970.525169907407</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45970.525169907407</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45970.525169907407</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45970.525169907407</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45970.525169907407</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45970.525169907407</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45970.525169907407</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45970.525169907407</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45970.525169907407</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45970.525169907407</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45970.525169907407</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45970.525169907407</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45970.525169907407</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45970.525169907407</v>
      </c>
      <c r="H182" s="144"/>
      <c r="I182" s="142" t="str">
        <f>IFERROR(VLOOKUP(D182,DB!A:F,6,0),"")</f>
        <v/>
      </c>
      <c r="J182" s="142" t="str">
        <f>IFERROR(VLOOKUP(D182,DB!A:G,7,0),"")</f>
        <v/>
      </c>
      <c r="K182" s="146"/>
      <c r="L182" s="147" t="str">
        <f>IFERROR(VLOOKUP(D182,DB!A:I,9,0),"")</f>
        <v/>
      </c>
    </row>
  </sheetData>
  <dataValidations count="2">
    <dataValidation allowBlank="1" showInputMessage="1" showErrorMessage="1" sqref="E1" xr:uid="{9E1BC488-8814-4F8A-8DBE-742B3278AB71}"/>
    <dataValidation type="list" allowBlank="1" showInputMessage="1" showErrorMessage="1" sqref="E2:E1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2025-11-09T09:36:22Z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