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37" documentId="120_S{2AC9BD13-BADA-5192-A53E-5A8FF88502F6}" xr6:coauthVersionLast="47" xr6:coauthVersionMax="47" xr10:uidLastSave="{A279AEB0-AAF4-4FBB-B0E9-492C9E6831DC}"/>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<sst xmlns="http://schemas.openxmlformats.org/spreadsheetml/2006/main" count="180316" uniqueCount="39144">
  <si>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</si>
  <si>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</si>
  <si>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</si>
  <si>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</si>
  <si>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</si>
  <si>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</si>
  <si>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</si>
  <si>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</si>
  <si>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</si>
  <si>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</si>
  <si>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</si>
  <si>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</si>
  <si>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</si>
  <si>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</si>
  <si>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</si>
  <si>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</si>
  <si>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</si>
  <si>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</si>
  <si>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</si>
  <si>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</si>
  <si>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</si>
  <si>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</si>
  <si>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</si>
  <si>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</si>
  <si>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</si>
  <si>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</si>
  <si>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</si>
  <si>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</si>
  <si>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</si>
  <si>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</si>
  <si>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</si>
  <si>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</si>
  <si>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</si>
  <si>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</si>
  <si>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</si>
  <si>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</si>
  <si>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</si>
  <si>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</si>
  <si>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</si>
  <si>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</si>
  <si>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</si>
  <si>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</si>
  <si>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</si>
  <si>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</si>
  <si>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</si>
  <si>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</si>
  <si>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</si>
  <si>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</si>
  <si>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</si>
  <si>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</si>
  <si>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</si>
  <si>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</si>
  <si>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</si>
  <si>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</si>
  <si>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</si>
  <si>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</si>
  <si>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</si>
  <si>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</si>
  <si>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</si>
  <si>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</si>
  <si>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</si>
  <si>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</si>
  <si>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</si>
  <si>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</si>
  <si>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</si>
  <si>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</si>
  <si>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</si>
  <si>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</si>
  <si>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</si>
  <si>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</si>
  <si>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</si>
  <si>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</si>
  <si>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</si>
  <si>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</si>
  <si>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</si>
  <si>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</si>
  <si>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</si>
  <si>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</si>
  <si>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</si>
  <si>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</si>
  <si>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</si>
  <si>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</si>
  <si>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</si>
  <si>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</si>
  <si>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</si>
  <si>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</si>
  <si>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</si>
  <si>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</si>
  <si>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</si>
  <si>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</si>
  <si>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</si>
  <si>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</si>
  <si>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</si>
  <si>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</si>
  <si>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</si>
  <si>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</si>
  <si>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</si>
  <si>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</si>
  <si>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</si>
  <si>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</si>
  <si>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</si>
  <si>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</si>
  <si>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</si>
  <si>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</si>
  <si>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</si>
  <si>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</si>
  <si>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</si>
  <si>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</si>
  <si>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</si>
  <si>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</si>
  <si>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</si>
  <si>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</si>
  <si>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</si>
  <si>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</si>
  <si>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</si>
  <si>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</si>
  <si>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</si>
  <si>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</si>
  <si>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</si>
  <si>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</si>
  <si>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</si>
  <si>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</si>
  <si>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</si>
  <si>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</si>
  <si>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</si>
  <si>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</si>
  <si>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</si>
  <si>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</si>
  <si>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</si>
  <si>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</si>
  <si>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</si>
  <si>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</si>
  <si>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</si>
  <si>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</si>
  <si>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</si>
  <si>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</si>
  <si>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</si>
  <si>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</si>
  <si>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</si>
  <si>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</si>
  <si>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</si>
  <si>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</si>
  <si>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</si>
  <si>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</si>
  <si>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</si>
  <si>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</si>
  <si>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</si>
  <si>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</si>
  <si>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</si>
  <si>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</si>
  <si>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</si>
  <si>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</si>
  <si>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</si>
  <si>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</si>
  <si>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</si>
  <si>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</si>
  <si>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</si>
  <si>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</si>
  <si>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</si>
  <si>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</si>
  <si>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</si>
  <si>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</si>
  <si>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</si>
  <si>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</si>
  <si>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</si>
  <si>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</si>
  <si>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</si>
  <si>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</si>
  <si>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</si>
  <si>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</si>
  <si>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</si>
  <si>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</si>
  <si>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</si>
  <si>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</si>
  <si>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</si>
  <si>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</si>
  <si>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</si>
  <si>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</si>
  <si>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</si>
  <si>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</si>
  <si>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</si>
  <si>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</si>
  <si>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</si>
  <si>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</si>
  <si>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</si>
  <si>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</si>
  <si>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</si>
  <si>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</si>
  <si>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</si>
  <si>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</si>
  <si>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</si>
  <si>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</si>
  <si>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</si>
  <si>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</si>
  <si>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</si>
  <si>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</si>
  <si>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</si>
  <si>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</si>
  <si>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</si>
  <si>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</si>
  <si>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</si>
  <si>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</si>
  <si>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</si>
  <si>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</si>
  <si>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</si>
  <si>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</si>
  <si>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</si>
  <si>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</si>
  <si>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</si>
  <si>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</si>
  <si>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</si>
  <si>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</si>
  <si>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</si>
  <si>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</si>
  <si>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</si>
  <si>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</si>
  <si>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</si>
  <si>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</si>
  <si>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</si>
  <si>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</si>
  <si>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</si>
  <si>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</si>
  <si>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</si>
  <si>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</si>
  <si>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</si>
  <si>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</si>
  <si>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</si>
  <si>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</si>
  <si>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</si>
  <si>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</si>
  <si>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</si>
  <si>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</si>
  <si>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</si>
  <si>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</si>
  <si>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</si>
  <si>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</si>
  <si>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</si>
  <si>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</si>
  <si>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</si>
  <si>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</si>
  <si>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</si>
  <si>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</si>
  <si>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</si>
  <si>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</si>
  <si>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</si>
  <si>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</si>
  <si>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</si>
  <si>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</si>
  <si>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</si>
  <si>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</si>
  <si>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</si>
  <si>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</si>
  <si>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</si>
  <si>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</si>
  <si>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</si>
  <si>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</si>
  <si>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</si>
  <si>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</si>
  <si>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</si>
  <si>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</si>
  <si>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</si>
  <si>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</si>
  <si>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</si>
  <si>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</si>
  <si>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</si>
  <si>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</si>
  <si>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</si>
  <si>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</si>
  <si>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</si>
  <si>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</si>
  <si>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</si>
  <si>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</si>
  <si>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</si>
  <si>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</si>
  <si>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</si>
  <si>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</si>
  <si>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</si>
  <si>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</si>
  <si>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</si>
  <si>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</si>
  <si>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</si>
  <si>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</si>
  <si>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</si>
  <si>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</si>
  <si>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</si>
  <si>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</si>
  <si>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</si>
  <si>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</si>
  <si>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</si>
  <si>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</si>
  <si>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</si>
  <si>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</si>
  <si>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</si>
  <si>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</si>
  <si>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</si>
  <si>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</si>
  <si>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</si>
  <si>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</si>
  <si>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</si>
  <si>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</si>
  <si>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</si>
  <si>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</si>
  <si>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</si>
  <si>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</si>
  <si>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</si>
  <si>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</si>
  <si>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</si>
  <si>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</si>
  <si>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</si>
  <si>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</si>
  <si>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</si>
  <si>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</si>
  <si>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</si>
  <si>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</si>
  <si>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</si>
  <si>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</si>
  <si>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</si>
  <si>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</si>
  <si>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</si>
  <si>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</si>
  <si>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</si>
  <si>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</si>
  <si>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</si>
  <si>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</si>
  <si>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</si>
  <si>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</si>
  <si>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</si>
  <si>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</si>
  <si>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</si>
  <si>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</si>
  <si>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</si>
  <si>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</si>
  <si>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</si>
  <si>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</si>
  <si>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</si>
  <si>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</si>
  <si>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</si>
  <si>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</si>
  <si>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</si>
  <si>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</si>
  <si>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</si>
  <si>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</si>
  <si>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</si>
  <si>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</si>
  <si>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</si>
  <si>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</si>
  <si>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</si>
  <si>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</si>
  <si>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</si>
  <si>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</si>
  <si>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</si>
  <si>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</si>
  <si>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</si>
  <si>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</si>
  <si>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</si>
  <si>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</si>
  <si>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</si>
  <si>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</si>
  <si>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</si>
  <si>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</si>
  <si>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</si>
  <si>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</si>
  <si>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</si>
  <si>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</si>
  <si>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</si>
  <si>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</si>
  <si>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</si>
  <si>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</si>
  <si>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</si>
  <si>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</si>
  <si>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</si>
  <si>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</si>
  <si>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</si>
  <si>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</si>
  <si>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</si>
  <si>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</si>
  <si>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</si>
  <si>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</si>
  <si>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</si>
  <si>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</si>
  <si>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</si>
  <si>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</si>
  <si>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</si>
  <si>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</si>
  <si>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</si>
  <si>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</si>
  <si>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</si>
  <si>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</si>
  <si>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</si>
  <si>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</si>
  <si>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</si>
  <si>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</si>
  <si>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</si>
  <si>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</si>
  <si>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</si>
  <si>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</si>
  <si>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</si>
  <si>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</si>
  <si>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</si>
  <si>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</si>
  <si>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</si>
  <si>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</si>
  <si>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</si>
  <si>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</si>
  <si>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</si>
  <si>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</si>
  <si>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</si>
  <si>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</si>
  <si>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</si>
  <si>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</si>
  <si>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</si>
  <si>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</si>
  <si>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</si>
  <si>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</si>
  <si>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</si>
  <si>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</si>
  <si>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</si>
  <si>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</si>
  <si>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</si>
  <si>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</si>
  <si>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</si>
  <si>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</si>
  <si>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</si>
  <si>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</si>
  <si>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</si>
  <si>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</si>
  <si>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</si>
  <si>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</si>
  <si>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</si>
  <si>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</si>
  <si>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</si>
  <si>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</si>
  <si>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</si>
  <si>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</si>
  <si>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</si>
  <si>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</si>
  <si>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</si>
  <si>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</si>
  <si>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</si>
  <si>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</si>
  <si>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</si>
  <si>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</si>
  <si>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</si>
  <si>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</si>
  <si>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</si>
  <si>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</si>
  <si>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</si>
  <si>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</si>
  <si>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</si>
  <si>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</si>
  <si>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</si>
  <si>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</si>
  <si>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</si>
  <si>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</si>
  <si>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</si>
  <si>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</si>
  <si>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</si>
  <si>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</si>
  <si>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</si>
  <si>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</si>
  <si>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</si>
  <si>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</si>
  <si>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</si>
  <si>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</si>
  <si>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</si>
  <si>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</si>
  <si>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</si>
  <si>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</si>
  <si>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</si>
  <si>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</si>
  <si>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</si>
  <si>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</si>
  <si>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</si>
  <si>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</si>
  <si>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</si>
  <si>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</si>
  <si>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</si>
  <si>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</si>
  <si>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</si>
  <si>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</si>
  <si>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</si>
  <si>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</si>
  <si>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</si>
  <si>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</si>
  <si>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</si>
  <si>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</si>
  <si>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</si>
  <si>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</si>
  <si>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</si>
  <si>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</si>
  <si>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</si>
  <si>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</si>
  <si>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</si>
  <si>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</si>
  <si>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</si>
  <si>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</si>
  <si>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</si>
  <si>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</si>
  <si>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</si>
  <si>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</si>
  <si>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</si>
  <si>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</si>
  <si>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</si>
  <si>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</si>
  <si>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</si>
  <si>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</si>
  <si>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</si>
  <si>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</si>
  <si>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</si>
  <si>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</si>
  <si>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</si>
  <si>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</si>
  <si>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</si>
  <si>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</si>
  <si>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</si>
  <si>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</si>
  <si>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</si>
  <si>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</si>
  <si>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</si>
  <si>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</si>
  <si>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</si>
  <si>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</si>
  <si>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</si>
  <si>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</si>
  <si>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</si>
  <si>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</si>
  <si>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</si>
  <si>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</si>
  <si>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</si>
  <si>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</si>
  <si>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</si>
  <si>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</si>
  <si>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</si>
  <si>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</si>
  <si>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</si>
  <si>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</si>
  <si>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</si>
  <si>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</si>
  <si>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</si>
  <si>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</si>
  <si>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</si>
  <si>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</si>
  <si>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</si>
  <si>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</si>
  <si>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</si>
  <si>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</si>
  <si>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</si>
  <si>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</si>
  <si>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</si>
  <si>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</si>
  <si>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</si>
  <si>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</si>
  <si>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</si>
  <si>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</si>
  <si>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</si>
  <si>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</si>
  <si>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</si>
  <si>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</si>
  <si>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</si>
  <si>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</si>
  <si>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</si>
  <si>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</si>
  <si>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</si>
  <si>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</si>
  <si>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</si>
  <si>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</si>
  <si>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</si>
  <si>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</si>
  <si>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</si>
  <si>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</si>
  <si>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</si>
  <si>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</si>
  <si>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</si>
  <si>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</si>
  <si>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</si>
  <si>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</si>
  <si>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</si>
  <si>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</si>
  <si>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</si>
  <si>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</si>
  <si>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</si>
  <si>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</si>
  <si>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</si>
  <si>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</si>
  <si>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</si>
  <si>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</si>
  <si>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</si>
  <si>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</si>
  <si>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</si>
  <si>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</si>
  <si>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</si>
  <si>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</si>
  <si>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</si>
  <si>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</si>
  <si>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</si>
  <si>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</si>
  <si>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</si>
  <si>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</si>
  <si>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</si>
  <si>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</si>
  <si>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</si>
  <si>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</si>
  <si>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</si>
  <si>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</si>
  <si>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</si>
  <si>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</si>
  <si>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</si>
  <si>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</si>
  <si>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</si>
  <si>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</si>
  <si>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</si>
  <si>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</si>
  <si>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</si>
  <si>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</si>
  <si>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</si>
  <si>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</si>
  <si>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</si>
  <si>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</si>
  <si>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</si>
  <si>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</si>
  <si>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</si>
  <si>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</si>
  <si>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</si>
  <si>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</si>
  <si>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</si>
  <si>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</si>
  <si>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</si>
  <si>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</si>
  <si>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</si>
  <si>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</si>
  <si>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</si>
  <si>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</si>
  <si>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</si>
  <si>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</si>
  <si>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</si>
  <si>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</si>
  <si>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</si>
  <si>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</si>
  <si>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</si>
  <si>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</si>
  <si>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</si>
  <si>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</si>
  <si>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</si>
  <si>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</si>
  <si>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</si>
  <si>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</si>
  <si>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</si>
  <si>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</si>
  <si>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</si>
  <si>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</si>
  <si>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</si>
  <si>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</si>
  <si>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</si>
  <si>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</si>
  <si>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</si>
  <si>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</si>
  <si>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</si>
  <si>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</si>
  <si>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</si>
  <si>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</si>
  <si>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</si>
  <si>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</si>
  <si>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</si>
  <si>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</si>
  <si>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</si>
  <si>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</si>
  <si>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</si>
  <si>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</si>
  <si>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</si>
  <si>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</si>
  <si>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</si>
  <si>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</si>
  <si>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</si>
  <si>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</si>
  <si>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</si>
  <si>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</si>
  <si>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</si>
  <si>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</si>
  <si>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</si>
  <si>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</si>
  <si>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</si>
  <si>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</si>
  <si>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</si>
  <si>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</si>
  <si>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</si>
  <si>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</si>
  <si>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</si>
  <si>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</si>
  <si>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</si>
  <si>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</si>
  <si>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</si>
  <si>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</si>
  <si>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</si>
  <si>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</si>
  <si>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</si>
  <si>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</si>
  <si>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</si>
  <si>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</si>
  <si>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</si>
  <si>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</si>
  <si>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</si>
  <si>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</si>
  <si>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</si>
  <si>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</si>
  <si>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</si>
  <si>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</si>
  <si>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</si>
  <si>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</si>
  <si>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</si>
  <si>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</si>
  <si>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</si>
  <si>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</si>
  <si>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</si>
  <si>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</si>
  <si>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</si>
  <si>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</si>
  <si>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</si>
  <si>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</si>
  <si>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</si>
  <si>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</si>
  <si>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</si>
  <si>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</si>
  <si>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</si>
  <si>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</si>
  <si>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</si>
  <si>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</si>
  <si>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</si>
  <si>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</si>
  <si>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</si>
  <si>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</si>
  <si>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</si>
  <si>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</si>
  <si>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</si>
  <si>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</si>
  <si>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</si>
  <si>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</si>
  <si>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</si>
  <si>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</si>
  <si>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</si>
  <si>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</si>
  <si>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</si>
  <si>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</si>
  <si>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</si>
  <si>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</si>
  <si>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</si>
  <si>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</si>
  <si>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</si>
  <si>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</si>
  <si>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</si>
  <si>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</si>
  <si>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</si>
  <si>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</si>
  <si>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</si>
  <si>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</si>
  <si>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</si>
  <si>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</si>
  <si>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</si>
  <si>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</si>
  <si>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</si>
  <si>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</si>
  <si>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</si>
  <si>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</si>
  <si>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</si>
  <si>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</si>
  <si>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</si>
  <si>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</si>
  <si>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</si>
  <si>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</si>
  <si>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</si>
  <si>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</si>
  <si>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</si>
  <si>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</si>
  <si>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</si>
  <si>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</si>
  <si>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</si>
  <si>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</si>
  <si>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</si>
  <si>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</si>
  <si>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</si>
  <si>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</si>
  <si>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</si>
  <si>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</si>
  <si>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</si>
  <si>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</si>
  <si>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</si>
  <si>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</si>
  <si>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</si>
  <si>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</si>
  <si>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</si>
  <si>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</si>
  <si>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</si>
  <si>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</si>
  <si>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</si>
  <si>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</si>
  <si>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</si>
  <si>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</si>
  <si>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</si>
  <si>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</si>
  <si>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</si>
  <si>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</si>
  <si>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</si>
  <si>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</si>
  <si>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</si>
  <si>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</si>
  <si>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</si>
  <si>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</si>
  <si>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</si>
  <si>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</si>
  <si>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</si>
  <si>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</si>
  <si>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</si>
  <si>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</si>
  <si>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</si>
  <si>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</si>
  <si>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</si>
  <si>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</si>
  <si>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</si>
  <si>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</si>
  <si>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</si>
  <si>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</si>
  <si>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</si>
  <si>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</si>
  <si>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</si>
  <si>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</si>
  <si>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</si>
  <si>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</si>
  <si>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</si>
  <si>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</si>
  <si>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</si>
  <si>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</si>
  <si>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</si>
  <si>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</si>
  <si>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</si>
  <si>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</si>
  <si>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</si>
  <si>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</si>
  <si>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</si>
  <si>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</si>
  <si>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</si>
  <si>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</si>
  <si>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</si>
  <si>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</si>
  <si>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</si>
  <si>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</si>
  <si>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</si>
  <si>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</si>
  <si>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</si>
  <si>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</si>
  <si>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</si>
  <si>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</si>
  <si>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</si>
  <si>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</si>
  <si>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</si>
  <si>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</si>
  <si>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</si>
  <si>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</si>
  <si>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</si>
  <si>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</si>
  <si>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</si>
  <si>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</si>
  <si>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</si>
  <si>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</si>
  <si>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</si>
  <si>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</si>
  <si>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</si>
  <si>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</si>
  <si>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</si>
  <si>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</si>
  <si>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</si>
  <si>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</si>
  <si>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</si>
  <si>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</si>
  <si>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</si>
  <si>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</si>
  <si>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</si>
  <si>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</si>
  <si>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</si>
  <si>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</si>
  <si>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</si>
  <si>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</si>
  <si>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</si>
  <si>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</si>
  <si>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</si>
  <si>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</si>
  <si>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</si>
  <si>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</si>
  <si>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</si>
  <si>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</si>
  <si>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</si>
  <si>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</si>
  <si>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</si>
  <si>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</si>
  <si>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</si>
  <si>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</si>
  <si>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</si>
  <si>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</si>
  <si>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</si>
  <si>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</si>
  <si>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</si>
  <si>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</si>
  <si>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</si>
  <si>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</si>
  <si>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</si>
  <si>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</si>
  <si>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</si>
  <si>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</si>
  <si>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</si>
  <si>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</si>
  <si>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</si>
  <si>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</si>
  <si>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</si>
  <si>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</si>
  <si>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</si>
  <si>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</si>
  <si>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</si>
  <si>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</si>
  <si>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</si>
  <si>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</si>
  <si>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</si>
  <si>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</si>
  <si>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</si>
  <si>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</si>
  <si>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</si>
  <si>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</si>
  <si>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</si>
  <si>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</si>
  <si>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</si>
  <si>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</si>
  <si>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</si>
  <si>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</si>
  <si>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</si>
  <si>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</si>
  <si>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</si>
  <si>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</si>
  <si>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</si>
  <si>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</si>
  <si>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</si>
  <si>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</si>
  <si>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</si>
  <si>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</si>
  <si>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</si>
  <si>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</si>
  <si>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</si>
  <si>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</si>
  <si>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</si>
  <si>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</si>
  <si>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</si>
  <si>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</si>
  <si>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</si>
  <si>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</si>
  <si>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</si>
  <si>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</si>
  <si>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</si>
  <si>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</si>
  <si>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</si>
  <si>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</si>
  <si>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</si>
  <si>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</si>
  <si>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</si>
  <si>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</si>
  <si>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</si>
  <si>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</si>
  <si>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</si>
  <si>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</si>
  <si>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</si>
  <si>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</si>
  <si>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</si>
  <si>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</si>
  <si>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</si>
  <si>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</si>
  <si>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</si>
  <si>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</si>
  <si>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</si>
  <si>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</si>
  <si>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</si>
  <si>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</si>
  <si>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</si>
  <si>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</si>
  <si>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</si>
  <si>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</si>
  <si>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</si>
  <si>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</si>
  <si>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</si>
  <si>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</si>
  <si>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</si>
  <si>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</si>
  <si>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</si>
  <si>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</si>
  <si>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</si>
  <si>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</si>
  <si>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</si>
  <si>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</si>
  <si>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</si>
  <si>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</si>
  <si>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</si>
  <si>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</si>
  <si>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</si>
  <si>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</si>
  <si>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</si>
  <si>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</si>
  <si>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</si>
  <si>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</si>
  <si>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</si>
  <si>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</si>
  <si>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</si>
  <si>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</si>
  <si>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</si>
  <si>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</si>
  <si>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</si>
  <si>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</si>
  <si>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</si>
  <si>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</si>
  <si>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</si>
  <si>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</si>
  <si>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</si>
  <si>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</si>
  <si>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</si>
  <si>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</si>
  <si>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</si>
  <si>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</si>
  <si>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</si>
  <si>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</si>
  <si>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</si>
  <si>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</si>
  <si>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</si>
  <si>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</si>
  <si>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</si>
  <si>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</si>
  <si>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</si>
  <si>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</si>
  <si>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</si>
  <si>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</si>
  <si>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</si>
  <si>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</si>
  <si>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</si>
  <si>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</si>
  <si>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</si>
  <si>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</si>
  <si>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</si>
  <si>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</si>
  <si>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</si>
  <si>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</si>
  <si>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</si>
  <si>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</si>
  <si>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</si>
  <si>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</si>
  <si>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</si>
  <si>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</si>
  <si>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</si>
  <si>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</si>
  <si>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</si>
  <si>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</si>
  <si>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</si>
  <si>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</si>
  <si>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</si>
  <si>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</si>
  <si>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</si>
  <si>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</si>
  <si>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</si>
  <si>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</si>
  <si>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</si>
  <si>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</si>
  <si>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</si>
  <si>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</si>
  <si>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</si>
  <si>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</si>
  <si>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</si>
  <si>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</si>
  <si>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</si>
  <si>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</si>
  <si>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</si>
  <si>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</si>
  <si>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</si>
  <si>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</si>
  <si>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</si>
  <si>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</si>
  <si>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</si>
  <si>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</si>
  <si>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</si>
  <si>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</si>
  <si>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</si>
  <si>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</si>
  <si>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</si>
  <si>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</si>
  <si>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</si>
  <si>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</si>
  <si>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</si>
  <si>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</si>
  <si>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</si>
  <si>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</si>
  <si>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</si>
  <si>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</si>
  <si>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</si>
  <si>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</si>
  <si>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</si>
  <si>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</si>
  <si>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</si>
  <si>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</si>
  <si>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</si>
  <si>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</si>
  <si>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</si>
  <si>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</si>
  <si>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</si>
  <si>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</si>
  <si>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</si>
  <si>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</si>
  <si>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</si>
  <si>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</si>
  <si>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</si>
  <si>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</si>
  <si>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</si>
  <si>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</si>
  <si>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</si>
  <si>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</si>
  <si>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</si>
  <si>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</si>
  <si>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</si>
  <si>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</si>
  <si>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</si>
  <si>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</si>
  <si>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</si>
  <si>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</si>
  <si>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</si>
  <si>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</si>
  <si>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</si>
  <si>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</si>
  <si>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</si>
  <si>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</si>
  <si>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</si>
  <si>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</si>
  <si>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</si>
  <si>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</si>
  <si>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</si>
  <si>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</si>
  <si>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</si>
  <si>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</si>
  <si>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</si>
  <si>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</si>
  <si>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</si>
  <si>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</si>
  <si>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</si>
  <si>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</si>
  <si>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</si>
  <si>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</si>
  <si>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</si>
  <si>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</si>
  <si>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</si>
  <si>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</si>
  <si>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</si>
  <si>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</si>
  <si>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</si>
  <si>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</si>
  <si>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</si>
  <si>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</si>
  <si>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</si>
  <si>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</si>
  <si>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</si>
  <si>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</si>
  <si>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</si>
  <si>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</si>
  <si>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</si>
  <si>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</si>
  <si>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</si>
  <si>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</si>
  <si>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</si>
  <si>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</si>
  <si>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</si>
  <si>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</si>
  <si>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</si>
  <si>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</si>
  <si>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</si>
  <si>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</si>
  <si>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</si>
  <si>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</si>
  <si>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</si>
  <si>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</si>
  <si>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</si>
  <si>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</si>
  <si>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</si>
  <si>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</si>
  <si>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</si>
  <si>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</si>
  <si>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</si>
  <si>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</si>
  <si>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</si>
  <si>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</si>
  <si>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</si>
  <si>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</si>
  <si>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</si>
  <si>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</si>
  <si>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</si>
  <si>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</si>
  <si>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</si>
  <si>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</si>
  <si>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</si>
  <si>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</si>
  <si>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</si>
  <si>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</si>
  <si>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</si>
  <si>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</si>
  <si>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</si>
  <si>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</si>
  <si>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</si>
  <si>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</si>
  <si>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</si>
  <si>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</si>
  <si>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</si>
  <si>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</si>
  <si>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</si>
  <si>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</si>
  <si>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</si>
  <si>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</si>
  <si>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</si>
  <si>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</si>
  <si>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</si>
  <si>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</si>
  <si>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</si>
  <si>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</si>
  <si>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</si>
  <si>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</si>
  <si>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</si>
  <si>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</si>
  <si>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</si>
  <si>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</si>
  <si>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</si>
  <si>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</si>
  <si>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</si>
  <si>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</si>
  <si>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</si>
  <si>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</si>
  <si>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</si>
  <si>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</si>
  <si>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</si>
  <si>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</si>
  <si>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</si>
  <si>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</si>
  <si>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</si>
  <si>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</si>
  <si>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</si>
  <si>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</si>
  <si>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</si>
  <si>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</si>
  <si>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</si>
  <si>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</si>
  <si>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</si>
  <si>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</si>
  <si>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</si>
  <si>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</si>
  <si>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</si>
  <si>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</si>
  <si>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</si>
  <si>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</si>
  <si>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</si>
  <si>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</si>
  <si>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</si>
  <si>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</si>
  <si>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</si>
  <si>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</si>
  <si>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</si>
  <si>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</si>
  <si>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</si>
  <si>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</si>
  <si>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</si>
  <si>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</si>
  <si>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</si>
  <si>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</si>
  <si>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</si>
  <si>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</si>
  <si>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</si>
  <si>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</si>
  <si>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</si>
  <si>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</si>
  <si>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</si>
  <si>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</si>
  <si>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</si>
  <si>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</si>
  <si>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</si>
  <si>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</si>
  <si>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</si>
  <si>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</si>
  <si>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</si>
  <si>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</si>
  <si>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</si>
  <si>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</si>
  <si>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</si>
  <si>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</si>
  <si>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</si>
  <si>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</si>
  <si>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</si>
  <si>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</si>
  <si>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</si>
  <si>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</si>
  <si>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</si>
  <si>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</si>
  <si>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</si>
  <si>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</si>
  <si>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</si>
  <si>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</si>
  <si>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</si>
  <si>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</si>
  <si>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</si>
  <si>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</si>
  <si>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</si>
  <si>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</si>
  <si>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</si>
  <si>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</si>
  <si>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</si>
  <si>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</si>
  <si>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</si>
  <si>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</si>
  <si>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</si>
  <si>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</si>
  <si>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</si>
  <si>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</si>
  <si>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</si>
  <si>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</si>
  <si>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</si>
  <si>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</si>
  <si>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</si>
  <si>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</si>
  <si>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</si>
  <si>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</si>
  <si>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</si>
  <si>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</si>
  <si>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</si>
  <si>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</si>
  <si>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</si>
  <si>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</si>
  <si>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</si>
  <si>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</si>
  <si>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</si>
  <si>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</si>
  <si>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</si>
  <si>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</si>
  <si>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</si>
  <si>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</si>
  <si>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</si>
  <si>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</si>
  <si>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</si>
  <si>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</si>
  <si>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</si>
  <si>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</si>
  <si>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</si>
  <si>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</si>
  <si>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</si>
  <si>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</si>
  <si>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</si>
  <si>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</si>
  <si>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</si>
  <si>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</si>
  <si>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</si>
  <si>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</si>
  <si>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</si>
  <si>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</si>
  <si>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</si>
  <si>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</si>
  <si>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</si>
  <si>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</si>
  <si>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</si>
  <si>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</si>
  <si>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</si>
  <si>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</si>
  <si>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</si>
  <si>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</si>
  <si>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</si>
  <si>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</si>
  <si>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</si>
  <si>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</si>
  <si>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</si>
  <si>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</si>
  <si>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</si>
  <si>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</si>
  <si>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</si>
  <si>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</si>
  <si>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</si>
  <si>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</si>
  <si>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</si>
  <si>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</si>
  <si>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</si>
  <si>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</si>
  <si>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</si>
  <si>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</si>
  <si>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</si>
  <si>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</si>
  <si>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</si>
  <si>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</si>
  <si>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</si>
  <si>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</si>
  <si>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</si>
  <si>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</si>
  <si>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</si>
  <si>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</si>
  <si>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</si>
  <si>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</si>
  <si>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</si>
  <si>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</si>
  <si>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</si>
  <si>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</si>
  <si>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</si>
  <si>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</si>
  <si>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</si>
  <si>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</si>
  <si>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</si>
  <si>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</si>
  <si>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</si>
  <si>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</si>
  <si>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</si>
  <si>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</si>
  <si>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</si>
  <si>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</si>
  <si>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</si>
  <si>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</si>
  <si>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</si>
  <si>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</si>
  <si>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</si>
  <si>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</si>
  <si>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</si>
  <si>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</si>
  <si>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</si>
  <si>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</si>
  <si>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</si>
  <si>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</si>
  <si>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</si>
  <si>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</si>
  <si>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</si>
  <si>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</si>
  <si>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</si>
  <si>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</si>
  <si>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</si>
  <si>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</si>
  <si>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</si>
  <si>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</si>
  <si>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</si>
  <si>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</si>
  <si>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</si>
  <si>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</si>
  <si>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</si>
  <si>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</si>
  <si>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</si>
  <si>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</si>
  <si>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</si>
  <si>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</si>
  <si>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</si>
  <si>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</si>
  <si>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</si>
  <si>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</si>
  <si>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</si>
  <si>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</si>
  <si>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</si>
  <si>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</si>
  <si>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</si>
  <si>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</si>
  <si>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</si>
  <si>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</si>
  <si>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</si>
  <si>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</si>
  <si>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</si>
  <si>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</si>
  <si>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</si>
  <si>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</si>
  <si>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</si>
  <si>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</si>
  <si>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</si>
  <si>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</si>
  <si>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</si>
  <si>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</si>
  <si>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</si>
  <si>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</si>
  <si>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</si>
  <si>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</si>
  <si>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</si>
  <si>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</si>
  <si>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</si>
  <si>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</si>
  <si>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</si>
  <si>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</si>
  <si>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</si>
  <si>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</si>
  <si>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</si>
  <si>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</si>
  <si>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</si>
  <si>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</si>
  <si>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</si>
  <si>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</si>
  <si>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</si>
  <si>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</si>
  <si>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</si>
  <si>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</si>
  <si>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</si>
  <si>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</si>
  <si>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</si>
  <si>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</si>
  <si>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</si>
  <si>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</si>
  <si>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</si>
  <si>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</si>
  <si>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</si>
  <si>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</si>
  <si>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</si>
  <si>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</si>
  <si>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</si>
  <si>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</si>
  <si>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</si>
  <si>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</si>
  <si>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</si>
  <si>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</si>
  <si>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</si>
  <si>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</si>
  <si>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</si>
  <si>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</si>
  <si>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</si>
  <si>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</si>
  <si>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</si>
  <si>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</si>
  <si>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</si>
  <si>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</si>
  <si>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</si>
  <si>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</si>
  <si>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</si>
  <si>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</si>
  <si>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</si>
  <si>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</si>
  <si>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</si>
  <si>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</si>
  <si>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</si>
  <si>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</si>
  <si>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</si>
  <si>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</si>
  <si>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</si>
  <si>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</si>
  <si>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</si>
  <si>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</si>
  <si>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</si>
  <si>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</si>
  <si>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</si>
  <si>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</si>
  <si>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</si>
  <si>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</si>
  <si>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</si>
  <si>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</si>
  <si>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</si>
  <si>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</si>
  <si>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</si>
  <si>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</si>
  <si>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</si>
  <si>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</si>
  <si>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</si>
  <si>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</si>
  <si>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</si>
  <si>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</si>
  <si>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</si>
  <si>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</si>
  <si>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</si>
  <si>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</si>
  <si>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</si>
  <si>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</si>
  <si>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</si>
  <si>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</si>
  <si>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</si>
  <si>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</si>
  <si>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</si>
  <si>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</si>
  <si>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</si>
  <si>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</si>
  <si>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</si>
  <si>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</si>
  <si>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</si>
  <si>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</si>
  <si>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</si>
  <si>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</si>
  <si>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</si>
  <si>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</si>
  <si>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</si>
  <si>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</si>
  <si>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</si>
  <si>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</si>
  <si>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</si>
  <si>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</si>
  <si>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</si>
  <si>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</si>
  <si>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</si>
  <si>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</si>
  <si>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</si>
  <si>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</si>
  <si>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</si>
  <si>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</si>
  <si>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</si>
  <si>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</si>
  <si>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</si>
  <si>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</si>
  <si>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</si>
  <si>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</si>
  <si>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</si>
  <si>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</si>
  <si>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</si>
  <si>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</si>
  <si>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</si>
  <si>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</si>
  <si>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</si>
  <si>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</si>
  <si>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</si>
  <si>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</si>
  <si>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</si>
  <si>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</si>
  <si>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</si>
  <si>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</si>
  <si>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</si>
  <si>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</si>
  <si>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</si>
  <si>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</si>
  <si>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</si>
  <si>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</si>
  <si>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</si>
  <si>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</si>
  <si>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</si>
  <si>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</si>
  <si>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</si>
  <si>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</si>
  <si>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</si>
  <si>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</si>
  <si>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</si>
  <si>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</si>
  <si>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</si>
  <si>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</si>
  <si>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</si>
  <si>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</si>
  <si>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</si>
  <si>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</si>
  <si>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</si>
  <si>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</si>
  <si>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</si>
  <si>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</si>
  <si>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</si>
  <si>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</si>
  <si>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</si>
  <si>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</si>
  <si>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</si>
  <si>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</si>
  <si>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</si>
  <si>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</si>
  <si>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</si>
  <si>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</si>
  <si>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</si>
  <si>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</si>
  <si>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</si>
  <si>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</si>
  <si>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</si>
  <si>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</si>
  <si>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</si>
  <si>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</si>
  <si>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</si>
  <si>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</si>
  <si>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</si>
  <si>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</si>
  <si>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</si>
  <si>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</si>
  <si>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</si>
  <si>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</si>
  <si>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</si>
  <si>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</si>
  <si>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</si>
  <si>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</si>
  <si>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</si>
  <si>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</si>
  <si>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</si>
  <si>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</si>
  <si>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</si>
  <si>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</si>
  <si>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</si>
  <si>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</si>
  <si>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</si>
  <si>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</si>
  <si>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</si>
  <si>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</si>
  <si>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</si>
  <si>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</si>
  <si>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</si>
  <si>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</si>
  <si>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</si>
  <si>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</si>
  <si>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</si>
  <si>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</si>
  <si>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</si>
  <si>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</si>
  <si>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</si>
  <si>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</si>
  <si>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</si>
  <si>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</si>
  <si>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</si>
  <si>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</si>
  <si>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</si>
  <si>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</si>
  <si>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</si>
  <si>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</si>
  <si>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</si>
  <si>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</si>
  <si>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</si>
  <si>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</si>
  <si>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</si>
  <si>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</si>
  <si>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</si>
  <si>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</si>
  <si>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</si>
  <si>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</si>
  <si>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</si>
  <si>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</si>
  <si>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</si>
  <si>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</si>
  <si>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</si>
  <si>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</si>
  <si>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</si>
  <si>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</si>
  <si>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</si>
  <si>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</si>
  <si>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</si>
  <si>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</si>
  <si>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</si>
  <si>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</si>
  <si>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</si>
  <si>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</si>
  <si>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</si>
  <si>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</si>
  <si>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</si>
  <si>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</si>
  <si>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</si>
  <si>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</si>
  <si>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</si>
  <si>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</si>
  <si>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</si>
  <si>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</si>
  <si>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</si>
  <si>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</si>
  <si>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</si>
  <si>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</si>
  <si>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</si>
  <si>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</si>
  <si>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</si>
  <si>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</si>
  <si>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</si>
  <si>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</si>
  <si>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</si>
  <si>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</si>
  <si>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</si>
  <si>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</si>
  <si>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</si>
  <si>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</si>
  <si>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</si>
  <si>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</si>
  <si>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</si>
  <si>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</si>
  <si>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</si>
  <si>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</si>
  <si>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</si>
  <si>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</si>
  <si>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</si>
  <si>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</si>
  <si>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</si>
  <si>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</si>
  <si>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</si>
  <si>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</si>
  <si>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</si>
  <si>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</si>
  <si>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</si>
  <si>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</si>
  <si>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</si>
  <si>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</si>
  <si>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</si>
  <si>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</si>
  <si>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</si>
  <si>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</si>
  <si>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</si>
  <si>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</si>
  <si>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</si>
  <si>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</si>
  <si>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</si>
  <si>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</si>
  <si>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</si>
  <si>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</si>
  <si>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</si>
  <si>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</si>
  <si>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</si>
  <si>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</si>
  <si>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</si>
  <si>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</si>
  <si>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</si>
  <si>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</si>
  <si>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</si>
  <si>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</si>
  <si>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</si>
  <si>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</si>
  <si>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</si>
  <si>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</si>
  <si>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</si>
  <si>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</si>
  <si>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</si>
  <si>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</si>
  <si>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</si>
  <si>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</si>
  <si>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</si>
  <si>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</si>
  <si>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</si>
  <si>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</si>
  <si>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</si>
  <si>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</si>
  <si>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</si>
  <si>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</si>
  <si>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</si>
  <si>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</si>
  <si>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</si>
  <si>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</si>
  <si>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</si>
  <si>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</si>
  <si>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</si>
  <si>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</si>
  <si>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</si>
  <si>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</si>
  <si>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</si>
  <si>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</si>
  <si>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</si>
  <si>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</si>
  <si>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</si>
  <si>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</si>
  <si>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</si>
  <si>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</si>
  <si>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</si>
  <si>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</si>
  <si>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</si>
  <si>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</si>
  <si>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</si>
  <si>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</si>
  <si>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</si>
  <si>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</si>
  <si>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</si>
  <si>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</si>
  <si>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</si>
  <si>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</si>
  <si>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</si>
  <si>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</si>
  <si>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</si>
  <si>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</si>
  <si>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</si>
  <si>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</si>
  <si>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</si>
  <si>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</si>
  <si>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</si>
  <si>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</si>
  <si>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</si>
  <si>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</si>
  <si>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</si>
  <si>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</si>
  <si>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</si>
  <si>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</si>
  <si>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</si>
  <si>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</si>
  <si>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</si>
  <si>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</si>
  <si>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</si>
  <si>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</si>
  <si>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</si>
  <si>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</si>
  <si>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</si>
  <si>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</si>
  <si>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</si>
  <si>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</si>
  <si>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</si>
  <si>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</si>
  <si>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</si>
  <si>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</si>
  <si>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</si>
  <si>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</si>
  <si>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</si>
  <si>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</si>
  <si>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</si>
  <si>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</si>
  <si>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</si>
  <si>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</si>
  <si>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</si>
  <si>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</si>
  <si>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</si>
  <si>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</si>
  <si>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</si>
  <si>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</si>
  <si>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</si>
  <si>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</si>
  <si>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</si>
  <si>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</si>
  <si>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</si>
  <si>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</si>
  <si>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</si>
  <si>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</si>
  <si>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</si>
  <si>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</si>
  <si>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</si>
  <si>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</si>
  <si>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</si>
  <si>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</si>
  <si>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</si>
  <si>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</si>
  <si>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</si>
  <si>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</si>
  <si>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</si>
  <si>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</si>
  <si>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</si>
  <si>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</si>
  <si>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</si>
  <si>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</si>
  <si>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</si>
  <si>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</si>
  <si>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</si>
  <si>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</si>
  <si>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</si>
  <si>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</si>
  <si>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</si>
  <si>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</si>
  <si>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</si>
  <si>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</si>
  <si>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</si>
  <si>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</si>
  <si>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</si>
  <si>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</si>
  <si>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</si>
  <si>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</si>
  <si>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</si>
  <si>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</si>
  <si>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</si>
  <si>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</si>
  <si>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</si>
  <si>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</si>
  <si>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</si>
  <si>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</si>
  <si>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</si>
  <si>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</si>
  <si>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</si>
  <si>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</si>
  <si>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</si>
  <si>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</si>
  <si>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</si>
  <si>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</si>
  <si>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</si>
  <si>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</si>
  <si>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</si>
  <si>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</si>
  <si>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</si>
  <si>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</si>
  <si>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</si>
  <si>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</si>
  <si>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</si>
  <si>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</si>
  <si>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</si>
  <si>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</si>
  <si>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</si>
  <si>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</si>
  <si>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</si>
  <si>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</si>
  <si>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</si>
  <si>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</si>
  <si>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</si>
  <si>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</si>
  <si>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</si>
  <si>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</si>
  <si>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</si>
  <si>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</si>
  <si>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</si>
  <si>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</si>
  <si>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</si>
  <si>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</si>
  <si>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</si>
  <si>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</si>
  <si>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</si>
  <si>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</si>
  <si>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</si>
  <si>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</si>
  <si>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</si>
  <si>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</si>
  <si>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</si>
  <si>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</si>
  <si>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</si>
  <si>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</si>
  <si>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</si>
  <si>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</si>
  <si>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</si>
  <si>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</si>
  <si>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</si>
  <si>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</si>
  <si>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</si>
  <si>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</si>
  <si>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</si>
  <si>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</si>
  <si>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</si>
  <si>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</si>
  <si>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</si>
  <si>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</si>
  <si>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</si>
  <si>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</si>
  <si>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</si>
  <si>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</si>
  <si>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</si>
  <si>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</si>
  <si>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</si>
  <si>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</si>
  <si>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</si>
  <si>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</si>
  <si>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</si>
  <si>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</si>
  <si>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</si>
  <si>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</si>
  <si>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</si>
  <si>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</si>
  <si>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</si>
  <si>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</si>
  <si>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</si>
  <si>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</si>
  <si>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</si>
  <si>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</si>
  <si>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</si>
  <si>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</si>
  <si>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</si>
  <si>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</si>
  <si>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</si>
  <si>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</si>
  <si>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</si>
  <si>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</si>
  <si>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</si>
  <si>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</si>
  <si>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</si>
  <si>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</si>
  <si>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</si>
  <si>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</si>
  <si>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</si>
  <si>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</si>
  <si>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</si>
  <si>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</si>
  <si>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</si>
  <si>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</si>
  <si>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</si>
  <si>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</si>
  <si>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</si>
  <si>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</si>
  <si>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</si>
  <si>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</si>
  <si>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</si>
  <si>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</si>
  <si>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</si>
  <si>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</si>
  <si>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</si>
  <si>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</si>
  <si>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</si>
  <si>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</si>
  <si>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</si>
  <si>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</si>
  <si>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</si>
  <si>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</si>
  <si>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</si>
  <si>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</si>
  <si>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</si>
  <si>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</si>
  <si>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</si>
  <si>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</si>
  <si>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</si>
  <si>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</si>
  <si>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</si>
  <si>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</si>
  <si>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</si>
  <si>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</si>
  <si>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</si>
  <si>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</si>
  <si>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</si>
  <si>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</si>
  <si>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</si>
  <si>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</si>
  <si>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</si>
  <si>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</si>
  <si>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</si>
  <si>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</si>
  <si>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</si>
  <si>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</si>
  <si>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</si>
  <si>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</si>
  <si>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</si>
  <si>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</si>
  <si>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</si>
  <si>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</si>
  <si>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</si>
  <si>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</si>
  <si>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</si>
  <si>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</si>
  <si>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</si>
  <si>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</si>
  <si>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</si>
  <si>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</si>
  <si>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</si>
  <si>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</si>
  <si>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</si>
  <si>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</si>
  <si>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</si>
  <si>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</si>
  <si>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</si>
  <si>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</si>
  <si>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</si>
  <si>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</si>
  <si>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</si>
  <si>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</si>
  <si>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</si>
  <si>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</si>
  <si>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</si>
  <si>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</si>
  <si>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</si>
  <si>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</si>
  <si>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</si>
  <si>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</si>
  <si>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</si>
  <si>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</si>
  <si>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</si>
  <si>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</si>
  <si>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</si>
  <si>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</si>
  <si>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</si>
  <si>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</si>
  <si>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</si>
  <si>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</si>
  <si>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</si>
  <si>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</si>
  <si>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</si>
  <si>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</si>
  <si>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</si>
  <si>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</si>
  <si>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</si>
  <si>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</si>
  <si>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</si>
  <si>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</si>
  <si>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</si>
  <si>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</si>
  <si>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</si>
  <si>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</si>
  <si>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</si>
  <si>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</si>
  <si>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</si>
  <si>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</si>
  <si>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</si>
  <si>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</si>
  <si>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</si>
  <si>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</si>
  <si>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</si>
  <si>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</si>
  <si>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</si>
  <si>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</si>
  <si>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</si>
  <si>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</si>
  <si>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</si>
  <si>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</si>
  <si>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</si>
  <si>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</si>
  <si>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</si>
  <si>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</si>
  <si>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</si>
  <si>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</si>
  <si>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</si>
  <si>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</si>
  <si>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</si>
  <si>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</si>
  <si>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</si>
  <si>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</si>
  <si>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</si>
  <si>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</si>
  <si>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</si>
  <si>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</si>
  <si>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</si>
  <si>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</si>
  <si>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</si>
  <si>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</si>
  <si>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</si>
  <si>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</si>
  <si>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</si>
  <si>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</si>
  <si>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</si>
  <si>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</si>
  <si>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</si>
  <si>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</si>
  <si>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</si>
  <si>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</si>
  <si>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</si>
  <si>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</si>
  <si>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</si>
  <si>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</si>
  <si>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</si>
  <si>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</si>
  <si>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</si>
  <si>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</si>
  <si>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</si>
  <si>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</si>
  <si>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</si>
  <si>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</si>
  <si>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</si>
  <si>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</si>
  <si>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</si>
  <si>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</si>
  <si>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</si>
  <si>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</si>
  <si>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</si>
  <si>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</si>
  <si>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</si>
  <si>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</si>
  <si>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</si>
  <si>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</si>
  <si>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</si>
  <si>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</si>
  <si>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</si>
  <si>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</si>
  <si>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</si>
  <si>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</si>
  <si>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</si>
  <si>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</si>
  <si>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</si>
  <si>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</si>
  <si>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</si>
  <si>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</si>
  <si>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</si>
  <si>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</si>
  <si>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</si>
  <si>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</si>
  <si>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</si>
  <si>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</si>
  <si>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</si>
  <si>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</si>
  <si>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</si>
  <si>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</si>
  <si>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</si>
  <si>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</si>
  <si>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</si>
  <si>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</si>
  <si>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</si>
  <si>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</si>
  <si>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</si>
  <si>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</si>
  <si>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</si>
  <si>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</si>
  <si>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</si>
  <si>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</si>
  <si>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</si>
  <si>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</si>
  <si>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</si>
  <si>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</si>
  <si>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</si>
  <si>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</si>
  <si>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</si>
  <si>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</si>
  <si>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</si>
  <si>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</si>
  <si>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</si>
  <si>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</si>
  <si>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</si>
  <si>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</si>
  <si>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</si>
  <si>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</si>
  <si>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</si>
  <si>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</si>
  <si>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</si>
  <si>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</si>
  <si>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</si>
  <si>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</si>
  <si>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</si>
  <si>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</si>
  <si>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</si>
  <si>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</si>
  <si>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</si>
  <si>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</si>
  <si>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</si>
  <si>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</si>
  <si>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</si>
  <si>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</si>
  <si>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</si>
  <si>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</si>
  <si>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</si>
  <si>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</si>
  <si>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</si>
  <si>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</si>
  <si>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</si>
  <si>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</si>
  <si>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</si>
  <si>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</si>
  <si>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</si>
  <si>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</si>
  <si>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</si>
  <si>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</si>
  <si>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</si>
  <si>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</si>
  <si>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</si>
  <si>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</si>
  <si>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</si>
  <si>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</si>
  <si>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</si>
  <si>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</si>
  <si>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</si>
  <si>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</si>
  <si>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</si>
  <si>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</si>
  <si>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</si>
  <si>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</si>
  <si>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</si>
  <si>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</si>
  <si>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</si>
  <si>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</si>
  <si>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</si>
  <si>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</si>
  <si>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</si>
  <si>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</si>
  <si>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</si>
  <si>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</si>
  <si>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</si>
  <si>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</si>
  <si>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</si>
  <si>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</si>
  <si>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</si>
  <si>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</si>
  <si>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</si>
  <si>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</si>
  <si>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</si>
  <si>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</si>
  <si>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</si>
  <si>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</si>
  <si>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</si>
  <si>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</si>
  <si>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</si>
  <si>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</si>
  <si>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</si>
  <si>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</si>
  <si>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</si>
  <si>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</si>
  <si>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</si>
  <si>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</si>
  <si>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</si>
  <si>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</si>
  <si>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</si>
  <si>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</si>
  <si>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</si>
  <si>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</si>
  <si>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</si>
  <si>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</si>
  <si>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</si>
  <si>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</si>
  <si>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</si>
  <si>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</si>
  <si>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</si>
  <si>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</si>
  <si>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</si>
  <si>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</si>
  <si>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</si>
  <si>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</si>
  <si>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</si>
  <si>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</si>
  <si>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</si>
  <si>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</si>
  <si>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</si>
  <si>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</si>
  <si>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</si>
  <si>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</si>
  <si>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</si>
  <si>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</si>
  <si>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</si>
  <si>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</si>
  <si>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</si>
  <si>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</si>
  <si>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</si>
  <si>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</si>
  <si>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</si>
  <si>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</si>
  <si>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</si>
  <si>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</si>
  <si>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</si>
  <si>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</si>
  <si>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</si>
  <si>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</si>
  <si>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</si>
  <si>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</si>
  <si>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</si>
  <si>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</si>
  <si>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</si>
  <si>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</si>
  <si>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</si>
  <si>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</si>
  <si>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</si>
  <si>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</si>
  <si>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</si>
  <si>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</si>
  <si>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</si>
  <si>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</si>
  <si>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</si>
  <si>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</si>
  <si>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</si>
  <si>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</si>
  <si>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</si>
  <si>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</si>
  <si>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</si>
  <si>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</si>
  <si>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</si>
  <si>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</si>
  <si>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</si>
  <si>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</si>
  <si>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</si>
  <si>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</si>
  <si>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</si>
  <si>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</si>
  <si>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</si>
  <si>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</si>
  <si>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</si>
  <si>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</si>
  <si>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</si>
  <si>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</si>
  <si>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</si>
  <si>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</si>
  <si>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</si>
  <si>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</si>
  <si>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</si>
  <si>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</si>
  <si>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</si>
  <si>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</si>
  <si>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</si>
  <si>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</si>
  <si>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</si>
  <si>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</si>
  <si>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</si>
  <si>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</si>
  <si>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</si>
  <si>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</si>
  <si>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</si>
  <si>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</si>
  <si>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</si>
  <si>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</si>
  <si>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</si>
  <si>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</si>
  <si>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</si>
  <si>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</si>
  <si>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</si>
  <si>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</si>
  <si>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</si>
  <si>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</si>
  <si>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</si>
  <si>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</si>
  <si>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</si>
  <si>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</si>
  <si>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</si>
  <si>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</si>
  <si>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</si>
  <si>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</si>
  <si>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</si>
  <si>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</si>
  <si>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</si>
  <si>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</si>
  <si>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</si>
  <si>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</si>
  <si>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</si>
  <si>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</si>
  <si>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</si>
  <si>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</si>
  <si>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</si>
  <si>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</si>
  <si>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</si>
  <si>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</si>
  <si>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</si>
  <si>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</si>
  <si>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</si>
  <si>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</si>
  <si>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</si>
  <si>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</si>
  <si>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</si>
  <si>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</si>
  <si>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</si>
  <si>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</si>
  <si>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</si>
  <si>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</si>
  <si>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</si>
  <si>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</si>
  <si>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</si>
  <si>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</si>
  <si>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</si>
  <si>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</si>
  <si>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</si>
  <si>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</si>
  <si>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</si>
  <si>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</si>
  <si>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</si>
  <si>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</si>
  <si>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</si>
  <si>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</si>
  <si>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</si>
  <si>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</si>
  <si>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</si>
  <si>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</si>
  <si>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</si>
  <si>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</si>
  <si>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</si>
  <si>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</si>
  <si>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</si>
  <si>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</si>
  <si>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</si>
  <si>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</si>
  <si>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</si>
  <si>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</si>
  <si>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</si>
  <si>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</si>
  <si>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</si>
  <si>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</si>
  <si>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</si>
  <si>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</si>
  <si>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</si>
  <si>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</si>
  <si>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</si>
  <si>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</si>
  <si>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</si>
  <si>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</si>
  <si>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</si>
  <si>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</si>
  <si>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</si>
  <si>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</si>
  <si>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</si>
  <si>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</si>
  <si>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</si>
  <si>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</si>
  <si>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</si>
  <si>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</si>
  <si>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</si>
  <si>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</si>
  <si>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</si>
  <si>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</si>
  <si>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</si>
  <si>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</si>
  <si>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</si>
  <si>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</si>
  <si>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</si>
  <si>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</si>
  <si>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</si>
  <si>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</si>
  <si>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</si>
  <si>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</si>
  <si>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</si>
  <si>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</si>
  <si>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</si>
  <si>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</si>
  <si>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</si>
  <si>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</si>
  <si>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</si>
  <si>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</si>
  <si>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</si>
  <si>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</si>
  <si>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</si>
  <si>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</si>
  <si>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</si>
  <si>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</si>
  <si>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</si>
  <si>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</si>
  <si>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</si>
  <si>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</si>
  <si>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</si>
  <si>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</si>
  <si>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</si>
  <si>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</si>
  <si>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</si>
  <si>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</si>
  <si>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</si>
  <si>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</si>
  <si>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</si>
  <si>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</si>
  <si>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</si>
  <si>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</si>
  <si>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</si>
  <si>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</si>
  <si>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</si>
  <si>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</si>
  <si>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</si>
  <si>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</si>
  <si>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</si>
  <si>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</si>
  <si>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</si>
  <si>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</si>
  <si>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</si>
  <si>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</si>
  <si>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</si>
  <si>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</si>
  <si>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</si>
  <si>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</si>
  <si>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</si>
  <si>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</si>
  <si>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</si>
  <si>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</si>
  <si>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</si>
  <si>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</si>
  <si>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</si>
  <si>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</si>
  <si>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</si>
  <si>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</si>
  <si>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</si>
  <si>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</si>
  <si>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</si>
  <si>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</si>
  <si>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</si>
  <si>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</si>
  <si>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</si>
  <si>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</si>
  <si>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</si>
  <si>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</si>
  <si>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</si>
  <si>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</si>
  <si>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</si>
  <si>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</si>
  <si>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</si>
  <si>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</si>
  <si>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</si>
  <si>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</si>
  <si>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</si>
  <si>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</si>
  <si>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</si>
  <si>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</si>
  <si>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</si>
  <si>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</si>
  <si>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</si>
  <si>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</si>
  <si>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</si>
  <si>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</si>
  <si>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</si>
  <si>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</si>
  <si>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</si>
  <si>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</si>
  <si>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</si>
  <si>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</si>
  <si>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</si>
  <si>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</si>
  <si>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</si>
  <si>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</si>
  <si>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</si>
  <si>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</si>
  <si>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</si>
  <si>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</si>
  <si>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</si>
  <si>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</si>
  <si>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</si>
  <si>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</si>
  <si>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</si>
  <si>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</si>
  <si>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</si>
  <si>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</si>
  <si>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</si>
  <si>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</si>
  <si>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</si>
  <si>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</si>
  <si>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</si>
  <si>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</si>
  <si>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</si>
  <si>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</si>
  <si>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</si>
  <si>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</si>
  <si>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</si>
  <si>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</si>
  <si>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</si>
  <si>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</si>
  <si>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</si>
  <si>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</si>
  <si>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</si>
  <si>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</si>
  <si>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</si>
  <si>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</si>
  <si>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</si>
  <si>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</si>
  <si>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</si>
  <si>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</si>
  <si>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</si>
  <si>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</si>
  <si>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</si>
  <si>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</si>
  <si>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</si>
  <si>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</si>
  <si>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</si>
  <si>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</si>
  <si>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</si>
  <si>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</si>
  <si>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</si>
  <si>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</si>
  <si>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</si>
  <si>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</si>
  <si>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</si>
  <si>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</si>
  <si>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</si>
  <si>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</si>
  <si>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</si>
  <si>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</si>
  <si>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</si>
  <si>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</si>
  <si>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</si>
  <si>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</si>
  <si>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</si>
  <si>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</si>
  <si>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</si>
  <si>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</si>
  <si>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</si>
  <si>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</si>
  <si>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</si>
  <si>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</si>
  <si>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</si>
  <si>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</si>
  <si>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</si>
  <si>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</si>
  <si>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</si>
  <si>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</si>
  <si>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</si>
  <si>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</si>
  <si>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</si>
  <si>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</si>
  <si>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</si>
  <si>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</si>
  <si>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</si>
  <si>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</si>
  <si>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</si>
  <si>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</si>
  <si>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</si>
  <si>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</si>
  <si>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</si>
  <si>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</si>
  <si>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</si>
  <si>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</si>
  <si>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</si>
  <si>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</si>
  <si>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</si>
  <si>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</si>
  <si>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</si>
  <si>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</si>
  <si>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</si>
  <si>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</si>
  <si>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</si>
  <si>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</si>
  <si>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</si>
  <si>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</si>
  <si>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</si>
  <si>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</si>
  <si>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</si>
  <si>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</si>
  <si>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</si>
  <si>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</si>
  <si>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</si>
  <si>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</si>
  <si>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</si>
  <si>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</si>
  <si>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</si>
  <si>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</si>
  <si>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</si>
  <si>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</si>
  <si>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</si>
  <si>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</si>
  <si>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</si>
  <si>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</si>
  <si>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</si>
  <si>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</si>
  <si>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</si>
  <si>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</si>
  <si>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</si>
  <si>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</si>
  <si>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</si>
  <si>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</si>
  <si>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</si>
  <si>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</si>
  <si>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</si>
  <si>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</si>
  <si>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</si>
  <si>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</si>
  <si>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</si>
  <si>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</si>
  <si>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</si>
  <si>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</si>
  <si>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</si>
  <si>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</si>
  <si>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</si>
  <si>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</si>
  <si>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</si>
  <si>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</si>
  <si>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</si>
  <si>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</si>
  <si>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</si>
  <si>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</si>
  <si>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</si>
  <si>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</si>
  <si>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</si>
  <si>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</si>
  <si>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</si>
  <si>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</si>
  <si>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</si>
  <si>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</si>
  <si>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</si>
  <si>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</si>
  <si>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</si>
  <si>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</si>
  <si>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</si>
  <si>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</si>
  <si>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</si>
  <si>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</si>
  <si>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</si>
  <si>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</si>
  <si>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</si>
  <si>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</si>
  <si>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</si>
  <si>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</si>
  <si>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</si>
  <si>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</si>
  <si>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</si>
  <si>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</si>
  <si>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</si>
  <si>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</si>
  <si>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</si>
  <si>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</si>
  <si>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</si>
  <si>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</si>
  <si>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</si>
  <si>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</si>
  <si>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</si>
  <si>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</si>
  <si>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</si>
  <si>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</si>
  <si>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</si>
  <si>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</si>
  <si>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</si>
  <si>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</si>
  <si>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</si>
  <si>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</si>
  <si>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</si>
  <si>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</si>
  <si>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</si>
  <si>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</si>
  <si>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</si>
  <si>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</si>
  <si>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</si>
  <si>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</si>
  <si>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</si>
  <si>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</si>
  <si>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</si>
  <si>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</si>
  <si>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</si>
  <si>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</si>
  <si>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</si>
  <si>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</si>
  <si>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</si>
  <si>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</si>
  <si>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</si>
  <si>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</si>
  <si>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</si>
  <si>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</si>
  <si>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</si>
  <si>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</si>
  <si>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</si>
  <si>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</si>
  <si>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</si>
  <si>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</si>
  <si>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</si>
  <si>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</si>
  <si>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</si>
  <si>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</si>
  <si>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</si>
  <si>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</si>
  <si>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</si>
  <si>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</si>
  <si>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</si>
  <si>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</si>
  <si>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</si>
  <si>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</si>
  <si>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</si>
  <si>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</si>
  <si>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</si>
  <si>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</si>
  <si>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</si>
  <si>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</si>
  <si>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</si>
  <si>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</si>
  <si>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</si>
  <si>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</si>
  <si>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</si>
  <si>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</si>
  <si>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</si>
  <si>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</si>
  <si>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</si>
  <si>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</si>
  <si>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</si>
  <si>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</si>
  <si>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</si>
  <si>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</si>
  <si>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</si>
  <si>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</si>
  <si>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</si>
  <si>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</si>
  <si>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</si>
  <si>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</si>
  <si>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</si>
  <si>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</si>
  <si>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</si>
  <si>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</si>
  <si>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</si>
  <si>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</si>
  <si>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</si>
  <si>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</si>
  <si>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</si>
  <si>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</si>
  <si>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</si>
  <si>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</si>
  <si>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</si>
  <si>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</si>
  <si>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</si>
  <si>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</si>
  <si>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</si>
  <si>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</si>
  <si>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</si>
  <si>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</si>
  <si>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</si>
  <si>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</si>
  <si>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</si>
  <si>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</si>
  <si>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</si>
  <si>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</si>
  <si>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</si>
  <si>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</si>
  <si>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</si>
  <si>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</si>
  <si>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</si>
  <si>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</si>
  <si>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</si>
  <si>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</si>
  <si>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</si>
  <si>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</si>
  <si>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</si>
  <si>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</si>
  <si>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</si>
  <si>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</si>
  <si>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</si>
  <si>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</si>
  <si>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</si>
  <si>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</si>
  <si>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</si>
  <si>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</si>
  <si>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</si>
  <si>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</si>
  <si>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</si>
  <si>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</si>
  <si>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</si>
  <si>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</si>
  <si>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</si>
  <si>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</si>
  <si>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</si>
  <si>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</si>
  <si>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</si>
  <si>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</si>
  <si>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</si>
  <si>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</si>
  <si>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</si>
  <si>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</si>
  <si>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</si>
  <si>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</si>
  <si>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</si>
  <si>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</si>
  <si>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</si>
  <si>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</si>
  <si>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</si>
  <si>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</si>
  <si>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</si>
  <si>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</si>
  <si>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</si>
  <si>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</si>
  <si>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</si>
  <si>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</si>
  <si>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</si>
  <si>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</si>
  <si>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</si>
  <si>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</si>
  <si>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</si>
  <si>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</si>
  <si>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</si>
  <si>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</si>
  <si>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</si>
  <si>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</si>
  <si>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</si>
  <si>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</si>
  <si>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</si>
  <si>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</si>
  <si>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</si>
  <si>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</si>
  <si>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</si>
  <si>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</si>
  <si>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</si>
  <si>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</si>
  <si>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</si>
  <si>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</si>
  <si>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</si>
  <si>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</si>
  <si>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</si>
  <si>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</si>
  <si>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</si>
  <si>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</si>
  <si>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</si>
  <si>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</si>
  <si>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</si>
  <si>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</si>
  <si>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</si>
  <si>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</si>
  <si>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</si>
  <si>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</si>
  <si>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</si>
  <si>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</si>
  <si>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</si>
  <si>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</si>
  <si>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</si>
  <si>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</si>
  <si>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</si>
  <si>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</si>
  <si>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</si>
  <si>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</si>
  <si>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</si>
  <si>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</si>
  <si>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</si>
  <si>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</si>
  <si>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</si>
  <si>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</si>
  <si>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</si>
  <si>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</si>
  <si>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</si>
  <si>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</si>
  <si>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</si>
  <si>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</si>
  <si>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</si>
  <si>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</si>
  <si>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</si>
  <si>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</si>
  <si>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</si>
  <si>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</si>
  <si>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</si>
  <si>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</si>
  <si>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</si>
  <si>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</si>
  <si>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</si>
  <si>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</si>
  <si>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</si>
  <si>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</si>
  <si>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</si>
  <si>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</si>
  <si>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</si>
  <si>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</si>
  <si>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</si>
  <si>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</si>
  <si>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</si>
  <si>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</si>
  <si>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</si>
  <si>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</si>
  <si>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</si>
  <si>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</si>
  <si>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</si>
  <si>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</si>
  <si>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</si>
  <si>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</si>
  <si>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</si>
  <si>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</si>
  <si>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</si>
  <si>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</si>
  <si>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</si>
  <si>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</si>
  <si>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</si>
  <si>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</si>
  <si>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</si>
  <si>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</si>
  <si>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</si>
  <si>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</si>
  <si>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</si>
  <si>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</si>
  <si>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</si>
  <si>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</si>
  <si>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</si>
  <si>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</si>
  <si>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</si>
  <si>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</si>
  <si>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</si>
  <si>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</si>
  <si>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</si>
  <si>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</si>
  <si>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</si>
  <si>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</si>
  <si>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</si>
  <si>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</si>
  <si>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</si>
  <si>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</si>
  <si>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</si>
  <si>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</si>
  <si>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</si>
  <si>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</si>
  <si>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</si>
  <si>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</si>
  <si>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</si>
  <si>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</si>
  <si>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</si>
  <si>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</si>
  <si>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</si>
  <si>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</si>
  <si>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</si>
  <si>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</si>
  <si>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</si>
  <si>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</si>
  <si>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</si>
  <si>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</si>
  <si>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</si>
  <si>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</si>
  <si>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</si>
  <si>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</si>
  <si>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</si>
  <si>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</si>
  <si>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</si>
  <si>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</si>
  <si>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</si>
  <si>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</si>
  <si>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</si>
  <si>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</si>
  <si>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</si>
  <si>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</si>
  <si>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</si>
  <si>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</si>
  <si>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</si>
  <si>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</si>
  <si>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</si>
  <si>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</si>
  <si>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</si>
  <si>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</si>
  <si>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</si>
  <si>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</si>
  <si>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</si>
  <si>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</si>
  <si>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</si>
  <si>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</si>
  <si>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</si>
  <si>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</si>
  <si>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</si>
  <si>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</si>
  <si>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</si>
  <si>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</si>
  <si>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</si>
  <si>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</si>
  <si>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</si>
  <si>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</si>
  <si>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</si>
  <si>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</si>
  <si>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</si>
  <si>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</si>
  <si>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</si>
  <si>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</si>
  <si>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</si>
  <si>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</si>
  <si>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</si>
  <si>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</si>
  <si>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</si>
  <si>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</si>
  <si>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</si>
  <si>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</si>
  <si>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</si>
  <si>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</si>
  <si>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</si>
  <si>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</si>
  <si>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</si>
  <si>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</si>
  <si>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</si>
  <si>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</si>
  <si>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</si>
  <si>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</si>
  <si>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</si>
  <si>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</si>
  <si>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</si>
  <si>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</si>
  <si>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</si>
  <si>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</si>
  <si>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</si>
  <si>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</si>
  <si>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</si>
  <si>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</si>
  <si>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</si>
  <si>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</si>
  <si>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</si>
  <si>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</si>
  <si>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</si>
  <si>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</si>
  <si>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</si>
  <si>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</si>
  <si>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</si>
  <si>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</si>
  <si>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</si>
  <si>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</si>
  <si>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</si>
  <si>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</si>
  <si>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</si>
  <si>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</si>
  <si>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</si>
  <si>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</si>
  <si>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</si>
  <si>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</si>
  <si>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</si>
  <si>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</si>
  <si>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</si>
  <si>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</si>
  <si>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</si>
  <si>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</si>
  <si>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</si>
  <si>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</si>
  <si>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</si>
  <si>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</si>
  <si>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</si>
  <si>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</si>
  <si>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</si>
  <si>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</si>
  <si>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</si>
  <si>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</si>
  <si>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</si>
  <si>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</si>
  <si>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</si>
  <si>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</si>
  <si>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</si>
  <si>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</si>
  <si>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</si>
  <si>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</si>
  <si>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</si>
  <si>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</si>
  <si>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</si>
  <si>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</si>
  <si>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</si>
  <si>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</si>
  <si>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</si>
  <si>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</si>
  <si>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</si>
  <si>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</si>
  <si>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</si>
  <si>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</si>
  <si>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</si>
  <si>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</si>
  <si>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</si>
  <si>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</si>
  <si>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</si>
  <si>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</si>
  <si>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</si>
  <si>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</si>
  <si>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</si>
  <si>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</si>
  <si>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</si>
  <si>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</si>
  <si>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</si>
  <si>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</si>
  <si>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</si>
  <si>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</si>
  <si>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</si>
  <si>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</si>
  <si>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</si>
  <si>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</si>
  <si>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</si>
  <si>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</si>
  <si>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</si>
  <si>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</si>
  <si>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</si>
  <si>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</si>
  <si>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</si>
  <si>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</si>
  <si>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</si>
  <si>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</si>
  <si>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</si>
  <si>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</si>
  <si>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</si>
  <si>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</si>
  <si>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</si>
  <si>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</si>
  <si>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</si>
  <si>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</si>
  <si>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</si>
  <si>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</si>
  <si>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</si>
  <si>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</si>
  <si>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</si>
  <si>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</si>
  <si>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</si>
  <si>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</si>
  <si>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</si>
  <si>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</si>
  <si>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</si>
  <si>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</si>
  <si>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</si>
  <si>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</si>
  <si>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</si>
  <si>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</si>
  <si>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</si>
  <si>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</si>
  <si>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</si>
  <si>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</si>
  <si>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</si>
  <si>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</si>
  <si>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</si>
  <si>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</si>
  <si>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</si>
  <si>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</si>
  <si>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</si>
  <si>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</si>
  <si>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</si>
  <si>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</si>
  <si>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</si>
  <si>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</si>
  <si>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</si>
  <si>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</si>
  <si>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</si>
  <si>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</si>
  <si>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</si>
  <si>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</si>
  <si>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</si>
  <si>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</si>
  <si>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</si>
  <si>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</si>
  <si>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</si>
  <si>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</si>
  <si>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</si>
  <si>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</si>
  <si>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</si>
  <si>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</si>
  <si>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</si>
  <si>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</si>
  <si>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</si>
  <si>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</si>
  <si>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</si>
  <si>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</si>
  <si>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</si>
  <si>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</si>
  <si>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</si>
  <si>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</si>
  <si>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</si>
  <si>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</si>
  <si>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</si>
  <si>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</si>
  <si>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</si>
  <si>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</si>
  <si>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</si>
  <si>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</si>
  <si>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</si>
  <si>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</si>
  <si>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</si>
  <si>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</si>
  <si>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</si>
  <si>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</si>
  <si>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</si>
  <si>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</si>
  <si>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</si>
  <si>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</si>
  <si>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</si>
  <si>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</si>
  <si>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</si>
  <si>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</si>
  <si>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</si>
  <si>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</si>
  <si>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</si>
  <si>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</si>
  <si>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</si>
  <si>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</si>
  <si>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</si>
  <si>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</si>
  <si>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</si>
  <si>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</si>
  <si>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</si>
  <si>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</si>
  <si>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</si>
  <si>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</si>
  <si>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</si>
  <si>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</si>
  <si>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</si>
  <si>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</si>
  <si>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</si>
  <si>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</si>
  <si>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</si>
  <si>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</si>
  <si>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</si>
  <si>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</si>
  <si>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</si>
  <si>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</si>
  <si>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</si>
  <si>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</si>
  <si>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</si>
  <si>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</si>
  <si>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</si>
  <si>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</si>
  <si>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</si>
  <si>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</si>
  <si>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</si>
  <si>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</si>
  <si>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</si>
  <si>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</si>
  <si>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</si>
  <si>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</si>
  <si>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</si>
  <si>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</si>
  <si>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</si>
  <si>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</si>
  <si>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</si>
  <si>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</si>
  <si>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</si>
  <si>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</si>
  <si>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</si>
  <si>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</si>
  <si>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</si>
  <si>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</si>
  <si>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</si>
  <si>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</si>
  <si>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</si>
  <si>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</si>
  <si>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</si>
  <si>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</si>
  <si>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</si>
  <si>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</si>
  <si>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</si>
  <si>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</si>
  <si>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</si>
  <si>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</si>
  <si>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</si>
  <si>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</si>
  <si>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</si>
  <si>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</si>
  <si>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</si>
  <si>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</si>
  <si>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</si>
  <si>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</si>
  <si>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</si>
  <si>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</si>
  <si>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</si>
  <si>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</si>
  <si>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</si>
  <si>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</si>
  <si>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</si>
  <si>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</si>
  <si>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</si>
  <si>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</si>
  <si>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</si>
  <si>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</si>
  <si>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</si>
  <si>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</si>
  <si>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</si>
  <si>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</si>
  <si>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</si>
  <si>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</si>
  <si>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</si>
  <si>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</si>
  <si>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</si>
  <si>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</si>
  <si>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</si>
  <si>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</si>
  <si>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</si>
  <si>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</si>
  <si>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</si>
  <si>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</si>
  <si>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</si>
  <si>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</si>
  <si>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</si>
  <si>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</si>
  <si>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</si>
  <si>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</si>
  <si>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</si>
  <si>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</si>
  <si>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</si>
  <si>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</si>
  <si>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</si>
  <si>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</si>
  <si>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</si>
  <si>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</si>
  <si>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</si>
  <si>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</si>
  <si>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</si>
  <si>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</si>
  <si>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</si>
  <si>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</si>
  <si>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</si>
  <si>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</si>
  <si>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</si>
  <si>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</si>
  <si>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</si>
  <si>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</si>
  <si>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</si>
  <si>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</si>
  <si>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</si>
  <si>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</si>
  <si>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</si>
  <si>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</si>
  <si>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</si>
  <si>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</si>
  <si>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</si>
  <si>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</si>
  <si>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</si>
  <si>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</si>
  <si>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</si>
  <si>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</si>
  <si>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</si>
  <si>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</si>
  <si>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</si>
  <si>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</si>
  <si>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</si>
  <si>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</si>
  <si>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</si>
  <si>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</si>
  <si>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</si>
  <si>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</si>
  <si>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</si>
  <si>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</si>
  <si>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</si>
  <si>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</si>
  <si>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</si>
  <si>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</si>
  <si>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</si>
  <si>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</si>
  <si>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</si>
  <si>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</si>
  <si>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</si>
  <si>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</si>
  <si>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</si>
  <si>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</si>
  <si>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</si>
  <si>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</si>
  <si>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</si>
  <si>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</si>
  <si>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</si>
  <si>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</si>
  <si>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</si>
  <si>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</si>
  <si>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</si>
  <si>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</si>
  <si>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</si>
  <si>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</si>
  <si>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</si>
  <si>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</si>
  <si>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</si>
  <si>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</si>
  <si>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</si>
  <si>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</si>
  <si>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</si>
  <si>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</si>
  <si>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</si>
  <si>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</si>
  <si>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</si>
  <si>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</si>
  <si>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</si>
  <si>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</si>
  <si>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</si>
  <si>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</si>
  <si>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</si>
  <si>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</si>
  <si>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</si>
  <si>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</si>
  <si>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</si>
  <si>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</si>
  <si>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</si>
  <si>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</si>
  <si>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</si>
  <si>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</si>
  <si>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</si>
  <si>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</si>
  <si>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</si>
  <si>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</si>
  <si>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</si>
  <si>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</si>
  <si>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</si>
  <si>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</si>
  <si>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</si>
  <si>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</si>
  <si>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</si>
  <si>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</si>
  <si>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</si>
  <si>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</si>
  <si>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</si>
  <si>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</si>
  <si>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</si>
  <si>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</si>
  <si>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</si>
  <si>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</si>
  <si>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</si>
  <si>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</si>
  <si>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</si>
  <si>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</si>
  <si>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</si>
  <si>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</si>
  <si>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</si>
  <si>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</si>
  <si>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</si>
  <si>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</si>
  <si>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</si>
  <si>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</si>
  <si>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</si>
  <si>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</si>
  <si>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</si>
  <si>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</si>
  <si>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</si>
  <si>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</si>
  <si>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</si>
  <si>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</si>
  <si>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</si>
  <si>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</si>
  <si>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</si>
  <si>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</si>
  <si>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</si>
  <si>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</si>
  <si>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</si>
  <si>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</si>
  <si>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</si>
  <si>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</si>
  <si>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</si>
  <si>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</si>
  <si>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</si>
  <si>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</si>
  <si>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</si>
  <si>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</si>
  <si>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</si>
  <si>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</si>
  <si>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</si>
  <si>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</si>
  <si>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</si>
  <si>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</si>
  <si>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</si>
  <si>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</si>
  <si>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</si>
  <si>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</si>
  <si>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</si>
  <si>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</si>
  <si>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</si>
  <si>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</si>
  <si>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</si>
  <si>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</si>
  <si>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</si>
  <si>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</si>
  <si>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</si>
  <si>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</si>
  <si>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</si>
  <si>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</si>
  <si>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</si>
  <si>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</si>
  <si>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</si>
  <si>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</si>
  <si>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</si>
  <si>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</si>
  <si>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</si>
  <si>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</si>
  <si>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</si>
  <si>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</si>
  <si>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</si>
  <si>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</si>
  <si>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</si>
  <si>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</si>
  <si>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</si>
  <si>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</si>
  <si>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</si>
  <si>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</si>
  <si>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</si>
  <si>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</si>
  <si>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</si>
  <si>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</si>
  <si>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</si>
  <si>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</si>
  <si>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</si>
  <si>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</si>
  <si>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</si>
  <si>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</si>
  <si>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</si>
  <si>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</si>
  <si>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</si>
  <si>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</si>
  <si>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</si>
  <si>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</si>
  <si>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</si>
  <si>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</si>
  <si>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</si>
  <si>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</si>
  <si>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</si>
  <si>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</si>
  <si>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</si>
  <si>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</si>
  <si>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</si>
  <si>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</si>
  <si>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</si>
  <si>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</si>
  <si>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</si>
  <si>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</si>
  <si>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</si>
  <si>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</si>
  <si>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</si>
  <si>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</si>
  <si>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</si>
  <si>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</si>
  <si>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</si>
  <si>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</si>
  <si>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</si>
  <si>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</si>
  <si>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</si>
  <si>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</si>
  <si>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</si>
  <si>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</si>
  <si>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</si>
  <si>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</si>
  <si>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</si>
  <si>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</si>
  <si>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</si>
  <si>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</si>
  <si>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</si>
  <si>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</si>
  <si>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</si>
  <si>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</si>
  <si>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</si>
  <si>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</si>
  <si>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</si>
  <si>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</si>
  <si>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</si>
  <si>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</si>
  <si>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</si>
  <si>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</si>
  <si>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</si>
  <si>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</si>
  <si>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</si>
  <si>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</si>
  <si>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</si>
  <si>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</si>
  <si>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</si>
  <si>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</si>
  <si>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</si>
  <si>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</si>
  <si>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</si>
  <si>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</si>
  <si>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</si>
  <si>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</si>
  <si>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</si>
  <si>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</si>
  <si>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</si>
  <si>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</si>
  <si>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</si>
  <si>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</si>
  <si>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</si>
  <si>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</si>
  <si>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</si>
  <si>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</si>
  <si>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</si>
  <si>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</si>
  <si>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</si>
  <si>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</si>
  <si>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</si>
  <si>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</si>
  <si>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</si>
  <si>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</si>
  <si>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</si>
  <si>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</si>
  <si>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</si>
  <si>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</si>
  <si>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</si>
  <si>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</si>
  <si>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</si>
  <si>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</si>
  <si>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</si>
  <si>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</si>
  <si>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</si>
  <si>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</si>
  <si>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</si>
  <si>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</si>
  <si>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</si>
  <si>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</si>
  <si>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</si>
  <si>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</si>
  <si>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</si>
  <si>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</si>
  <si>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</si>
  <si>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</si>
  <si>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</si>
  <si>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</si>
  <si>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</si>
  <si>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</si>
  <si>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</si>
  <si>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</si>
  <si>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</si>
  <si>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</si>
  <si>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</si>
  <si>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</si>
  <si>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</si>
  <si>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</si>
  <si>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</si>
  <si>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</si>
  <si>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</si>
  <si>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</si>
  <si>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</si>
  <si>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</si>
  <si>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</si>
  <si>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</si>
  <si>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</si>
  <si>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</si>
  <si>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</si>
  <si>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</si>
  <si>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</si>
  <si>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</si>
  <si>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</si>
  <si>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</si>
  <si>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</si>
  <si>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</si>
  <si>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</si>
  <si>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</si>
  <si>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</si>
  <si>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</si>
  <si>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</si>
  <si>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</si>
  <si>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</si>
  <si>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</si>
  <si>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</si>
  <si>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</si>
  <si>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</si>
  <si>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</si>
  <si>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</si>
  <si>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</si>
  <si>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</si>
  <si>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</si>
  <si>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</si>
  <si>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</si>
  <si>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</si>
  <si>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</si>
  <si>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</si>
  <si>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</si>
  <si>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</si>
  <si>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</si>
  <si>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</si>
  <si>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</si>
  <si>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</si>
  <si>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</si>
  <si>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</si>
  <si>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</si>
  <si>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</si>
  <si>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</si>
  <si>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</si>
  <si>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</si>
  <si>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</si>
  <si>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</si>
  <si>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</si>
  <si>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</si>
  <si>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</si>
  <si>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</si>
  <si>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</si>
  <si>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</si>
  <si>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</si>
  <si>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</si>
  <si>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</si>
  <si>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</si>
  <si>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</si>
  <si>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</si>
  <si>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</si>
  <si>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</si>
  <si>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</si>
  <si>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</si>
  <si>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</si>
  <si>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</si>
  <si>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</si>
  <si>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</si>
  <si>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</si>
  <si>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</si>
  <si>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</si>
  <si>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</si>
  <si>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</si>
  <si>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</si>
  <si>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</si>
  <si>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</si>
  <si>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</si>
  <si>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</si>
  <si>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</si>
  <si>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</si>
  <si>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</si>
  <si>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</si>
  <si>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</si>
  <si>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</si>
  <si>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</si>
  <si>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</si>
  <si>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</si>
  <si>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</si>
  <si>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</si>
  <si>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</si>
  <si>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</si>
  <si>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</si>
  <si>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</si>
  <si>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</si>
  <si>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</si>
  <si>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</si>
  <si>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</si>
  <si>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</si>
  <si>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</si>
  <si>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</si>
  <si>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</si>
  <si>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</si>
  <si>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</si>
  <si>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</si>
  <si>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</si>
  <si>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</si>
  <si>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</si>
  <si>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</si>
  <si>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</si>
  <si>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</si>
  <si>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</si>
  <si>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</si>
  <si>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</si>
  <si>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</si>
  <si>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</si>
  <si>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</si>
  <si>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</si>
  <si>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</si>
  <si>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</si>
  <si>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</si>
  <si>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</si>
  <si>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</si>
  <si>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</si>
  <si>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</si>
  <si>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</si>
  <si>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</si>
  <si>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</si>
  <si>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</si>
  <si>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</si>
  <si>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</si>
  <si>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</si>
  <si>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</si>
  <si>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</si>
  <si>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</si>
  <si>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</si>
  <si>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</si>
  <si>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</si>
  <si>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</si>
  <si>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</si>
  <si>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</si>
  <si>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</si>
  <si>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</si>
  <si>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</si>
  <si>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</si>
  <si>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</si>
  <si>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</si>
  <si>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</si>
  <si>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</si>
  <si>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</si>
  <si>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</si>
  <si>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</si>
  <si>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</si>
  <si>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</si>
  <si>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</si>
  <si>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</si>
  <si>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</si>
  <si>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</si>
  <si>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</si>
  <si>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</si>
  <si>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</si>
  <si>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</si>
  <si>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</si>
  <si>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</si>
  <si>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</si>
  <si>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</si>
  <si>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</si>
  <si>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</si>
  <si>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</si>
  <si>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</si>
  <si>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</si>
  <si>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</si>
  <si>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</si>
  <si>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</si>
  <si>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</si>
  <si>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</si>
  <si>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</si>
  <si>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</si>
  <si>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</si>
  <si>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</si>
  <si>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</si>
  <si>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</si>
  <si>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</si>
  <si>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</si>
  <si>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</si>
  <si>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</si>
  <si>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</si>
  <si>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</si>
  <si>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</si>
  <si>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</si>
  <si>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</si>
  <si>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</si>
  <si>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</si>
  <si>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</si>
  <si>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</si>
  <si>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</si>
  <si>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</si>
  <si>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</si>
  <si>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</si>
  <si>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</si>
  <si>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</si>
  <si>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</si>
  <si>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</si>
  <si>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</si>
  <si>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</si>
  <si>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</si>
  <si>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</si>
  <si>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</si>
  <si>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</si>
  <si>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</si>
  <si>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</si>
  <si>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</si>
  <si>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</si>
  <si>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</si>
  <si>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</si>
  <si>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</si>
  <si>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</si>
  <si>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</si>
  <si>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</si>
  <si>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</si>
  <si>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</si>
  <si>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</si>
  <si>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</si>
  <si>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</si>
  <si>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</si>
  <si>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</si>
  <si>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</si>
  <si>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</si>
  <si>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</si>
  <si>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</si>
  <si>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</si>
  <si>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</si>
  <si>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</si>
  <si>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</si>
  <si>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</si>
  <si>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</si>
  <si>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</si>
  <si>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</si>
  <si>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</si>
  <si>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</si>
  <si>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</si>
  <si>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</si>
  <si>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</si>
  <si>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</si>
  <si>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</si>
  <si>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</si>
  <si>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</si>
  <si>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</si>
  <si>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</si>
  <si>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</si>
  <si>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</si>
  <si>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</si>
  <si>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</si>
  <si>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</si>
  <si>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</si>
  <si>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</si>
  <si>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</si>
  <si>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</si>
  <si>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</si>
  <si>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</si>
  <si>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</si>
  <si>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</si>
  <si>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</si>
  <si>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</si>
  <si>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</si>
  <si>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</si>
  <si>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</si>
  <si>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</si>
  <si>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</si>
  <si>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</si>
  <si>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</si>
  <si>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</si>
  <si>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</si>
  <si>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</si>
  <si>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</si>
  <si>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</si>
  <si>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</si>
  <si>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</si>
  <si>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</si>
  <si>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</si>
  <si>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</si>
  <si>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</si>
  <si>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</si>
  <si>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</si>
  <si>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</si>
  <si>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</si>
  <si>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</si>
  <si>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</si>
  <si>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</si>
  <si>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</si>
  <si>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</si>
  <si>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</si>
  <si>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</si>
  <si>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</si>
  <si>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</si>
  <si>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</si>
  <si>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</si>
  <si>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</si>
  <si>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</si>
  <si>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</si>
  <si>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</si>
  <si>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</si>
  <si>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</si>
  <si>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</si>
  <si>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</si>
  <si>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</si>
  <si>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</si>
  <si>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</si>
  <si>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</si>
  <si>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</si>
  <si>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</si>
  <si>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</si>
  <si>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</si>
  <si>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</si>
  <si>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</si>
  <si>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</si>
  <si>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</si>
  <si>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</si>
  <si>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</si>
  <si>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</si>
  <si>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</si>
  <si>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</si>
  <si>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</si>
  <si>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</si>
  <si>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</si>
  <si>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</si>
  <si>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</si>
  <si>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</si>
  <si>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</si>
  <si>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</si>
  <si>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</si>
  <si>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</si>
  <si>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</si>
  <si>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</si>
  <si>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</si>
  <si>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</si>
  <si>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</si>
  <si>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</si>
  <si>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</si>
  <si>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</si>
  <si>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</si>
  <si>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</si>
  <si>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</si>
  <si>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</si>
  <si>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</si>
  <si>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</si>
  <si>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</si>
  <si>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</si>
  <si>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</si>
  <si>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</si>
  <si>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</si>
  <si>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</si>
  <si>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</si>
  <si>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</si>
  <si>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</si>
  <si>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</si>
  <si>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</si>
  <si>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</si>
  <si>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</si>
  <si>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</si>
  <si>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</si>
  <si>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</si>
  <si>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</si>
  <si>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</si>
  <si>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</si>
  <si>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</si>
  <si>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</si>
  <si>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</si>
  <si>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</si>
  <si>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</si>
  <si>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</si>
  <si>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</si>
  <si>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</si>
  <si>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</si>
  <si>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</si>
  <si>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</si>
  <si>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</si>
  <si>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</si>
  <si>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</si>
  <si>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</si>
  <si>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</si>
  <si>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</si>
  <si>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</si>
  <si>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</si>
  <si>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</si>
  <si>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</si>
  <si>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</si>
  <si>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</si>
  <si>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</si>
  <si>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</si>
  <si>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</si>
  <si>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</si>
  <si>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</si>
  <si>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</si>
  <si>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</si>
  <si>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</si>
  <si>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</si>
  <si>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</si>
  <si>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</si>
  <si>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</si>
  <si>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</si>
  <si>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</si>
  <si>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</si>
  <si>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</si>
  <si>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</si>
  <si>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</si>
  <si>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</si>
  <si>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</si>
  <si>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</si>
  <si>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</si>
  <si>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</si>
  <si>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</si>
  <si>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</si>
  <si>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</si>
  <si>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</si>
  <si>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</si>
  <si>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</si>
  <si>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</si>
  <si>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</si>
  <si>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</si>
  <si>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</si>
  <si>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</si>
  <si>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</si>
  <si>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</si>
  <si>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</si>
  <si>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</si>
  <si>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</si>
  <si>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</si>
  <si>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</si>
  <si>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</si>
  <si>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</si>
  <si>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</si>
  <si>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</si>
  <si>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</si>
  <si>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</si>
  <si>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</si>
  <si>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</si>
  <si>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</si>
  <si>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</si>
  <si>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</si>
  <si>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</si>
  <si>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</si>
  <si>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</si>
  <si>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</si>
  <si>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</si>
  <si>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</si>
  <si>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</si>
  <si>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</si>
  <si>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</si>
  <si>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</si>
  <si>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</si>
  <si>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</si>
  <si>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</si>
  <si>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</si>
  <si>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</si>
  <si>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</si>
  <si>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</si>
  <si>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</si>
  <si>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</si>
  <si>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</si>
  <si>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</si>
  <si>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</si>
  <si>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</si>
  <si>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</si>
  <si>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</si>
  <si>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</si>
  <si>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</si>
  <si>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</si>
  <si>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</si>
  <si>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</si>
  <si>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</si>
  <si>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</si>
  <si>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</si>
  <si>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</si>
  <si>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</si>
  <si>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</si>
  <si>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</si>
  <si>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</si>
  <si>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</si>
  <si>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</si>
  <si>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</si>
  <si>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</si>
  <si>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</si>
  <si>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</si>
  <si>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</si>
  <si>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</si>
  <si>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</si>
  <si>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</si>
  <si>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</si>
  <si>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</si>
  <si>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</si>
  <si>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</si>
  <si>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</si>
  <si>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</si>
  <si>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</si>
  <si>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</si>
  <si>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</si>
  <si>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</si>
  <si>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</si>
  <si>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</si>
  <si>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</si>
  <si>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</si>
  <si>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</si>
  <si>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</si>
  <si>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</si>
  <si>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</si>
  <si>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</si>
  <si>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</si>
  <si>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</si>
  <si>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</si>
  <si>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</si>
  <si>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</si>
  <si>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</si>
  <si>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</si>
  <si>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</si>
  <si>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</si>
  <si>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</si>
  <si>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</si>
  <si>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</si>
  <si>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</si>
  <si>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</si>
  <si>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</si>
  <si>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</si>
  <si>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</si>
  <si>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</si>
  <si>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</si>
  <si>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</si>
  <si>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</si>
  <si>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</si>
  <si>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</si>
  <si>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</si>
  <si>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</si>
  <si>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</si>
  <si>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</si>
  <si>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</si>
  <si>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</si>
  <si>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</si>
  <si>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</si>
  <si>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</si>
  <si>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</si>
  <si>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</si>
  <si>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</si>
  <si>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</si>
  <si>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</si>
  <si>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</si>
  <si>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</si>
  <si>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</si>
  <si>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</si>
  <si>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</si>
  <si>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</si>
  <si>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</si>
  <si>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</si>
  <si>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</si>
  <si>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</si>
  <si>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</si>
  <si>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</si>
  <si>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</si>
  <si>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</si>
  <si>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</si>
  <si>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</si>
  <si>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</si>
  <si>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</si>
  <si>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</si>
  <si>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</si>
  <si>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</si>
  <si>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</si>
  <si>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</si>
  <si>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</si>
  <si>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</si>
  <si>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</si>
  <si>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</si>
  <si>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</si>
  <si>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</si>
  <si>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</si>
  <si>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</si>
  <si>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</si>
  <si>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</si>
  <si>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</si>
  <si>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</si>
  <si>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</si>
  <si>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</si>
  <si>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</si>
  <si>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</si>
  <si>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</si>
  <si>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</si>
  <si>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</si>
  <si>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</si>
  <si>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</si>
  <si>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</si>
  <si>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</si>
  <si>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</si>
  <si>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</si>
  <si>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</si>
  <si>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</si>
  <si>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</si>
  <si>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</si>
  <si>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</si>
  <si>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</si>
  <si>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</si>
  <si>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</si>
  <si>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</si>
  <si>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</si>
  <si>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</si>
  <si>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</si>
  <si>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</si>
  <si>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</si>
  <si>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</si>
  <si>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</si>
  <si>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</si>
  <si>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</si>
  <si>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</si>
  <si>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</si>
  <si>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</si>
  <si>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</si>
  <si>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</si>
  <si>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</si>
  <si>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</si>
  <si>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</si>
  <si>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</si>
  <si>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</si>
  <si>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</si>
  <si>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</si>
  <si>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</si>
  <si>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</si>
  <si>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</si>
  <si>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</si>
  <si>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</si>
  <si>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</si>
  <si>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</si>
  <si>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</si>
  <si>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</si>
  <si>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</si>
  <si>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</si>
  <si>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</si>
  <si>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</si>
  <si>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</si>
  <si>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</si>
  <si>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</si>
  <si>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</si>
  <si>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</si>
  <si>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</si>
  <si>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</si>
  <si>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</si>
  <si>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</si>
  <si>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</si>
  <si>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</si>
  <si>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</si>
  <si>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</si>
  <si>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</si>
  <si>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</si>
  <si>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</si>
  <si>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</si>
  <si>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</si>
  <si>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</si>
  <si>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</si>
  <si>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</si>
  <si>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</si>
  <si>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</si>
  <si>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</si>
  <si>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</si>
  <si>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</si>
  <si>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</si>
  <si>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</si>
  <si>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</si>
  <si>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</si>
  <si>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</si>
  <si>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</si>
  <si>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</si>
  <si>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</si>
  <si>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</si>
  <si>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</si>
  <si>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</si>
  <si>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</si>
  <si>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</si>
  <si>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</si>
  <si>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</si>
  <si>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</si>
  <si>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</si>
  <si>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</si>
  <si>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</si>
  <si>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</si>
  <si>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</si>
  <si>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</si>
  <si>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</si>
  <si>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</si>
  <si>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</si>
  <si>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</si>
  <si>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</si>
  <si>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</si>
  <si>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</si>
  <si>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</si>
  <si>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</si>
  <si>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</si>
  <si>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</si>
  <si>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</si>
  <si>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</si>
  <si>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</si>
  <si>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</si>
  <si>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</si>
  <si>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</si>
  <si>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</si>
  <si>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</si>
  <si>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</si>
  <si>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</si>
  <si>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</si>
  <si>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</si>
  <si>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</si>
  <si>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</si>
  <si>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</si>
  <si>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</si>
  <si>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</si>
  <si>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</si>
  <si>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</si>
  <si>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</si>
  <si>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</si>
  <si>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</si>
  <si>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</si>
  <si>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</si>
  <si>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</si>
  <si>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</si>
  <si>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</si>
  <si>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</si>
  <si>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</si>
  <si>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</si>
  <si>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</si>
  <si>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</si>
  <si>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</si>
  <si>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</si>
  <si>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</si>
  <si>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</si>
  <si>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</si>
  <si>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</si>
  <si>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</si>
  <si>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</si>
  <si>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</si>
  <si>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</si>
  <si>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</si>
  <si>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</si>
  <si>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</si>
  <si>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</si>
  <si>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</si>
  <si>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</si>
  <si>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</si>
  <si>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</si>
  <si>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</si>
  <si>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</si>
  <si>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</si>
  <si>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</si>
  <si>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</si>
  <si>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</si>
  <si>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</si>
  <si>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</si>
  <si>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</si>
  <si>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</si>
  <si>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</si>
  <si>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</si>
  <si>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</si>
  <si>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</si>
  <si>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</si>
  <si>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</si>
  <si>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</si>
  <si>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</si>
  <si>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</si>
  <si>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</si>
  <si>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</si>
  <si>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</si>
  <si>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</si>
  <si>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</si>
  <si>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</si>
  <si>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</si>
  <si>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</si>
  <si>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</si>
  <si>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</si>
  <si>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</si>
  <si>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</si>
  <si>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</si>
  <si>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</si>
  <si>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</si>
  <si>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</si>
  <si>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</si>
  <si>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</si>
  <si>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</si>
  <si>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</si>
  <si>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</si>
  <si>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</si>
  <si>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</si>
  <si>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</si>
  <si>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</si>
  <si>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</si>
  <si>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</si>
  <si>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</si>
  <si>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</si>
  <si>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</si>
  <si>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</si>
  <si>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</si>
  <si>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</si>
  <si>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</si>
  <si>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</si>
  <si>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</si>
  <si>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</si>
  <si>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</si>
  <si>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</si>
  <si>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</si>
  <si>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</si>
  <si>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</si>
  <si>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</si>
  <si>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</si>
  <si>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</si>
  <si>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</si>
  <si>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</si>
  <si>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</si>
  <si>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</si>
  <si>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</si>
  <si>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</si>
  <si>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</si>
  <si>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</si>
  <si>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</si>
  <si>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</si>
  <si>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</si>
  <si>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</si>
  <si>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</si>
  <si>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</si>
  <si>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</si>
  <si>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</si>
  <si>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</si>
  <si>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</si>
  <si>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</si>
  <si>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</si>
  <si>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</si>
  <si>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</si>
  <si>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</si>
  <si>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</si>
  <si>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</si>
  <si>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</si>
  <si>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</si>
  <si>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</si>
  <si>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</si>
  <si>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</si>
  <si>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</si>
  <si>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</si>
  <si>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</si>
  <si>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</si>
  <si>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</si>
  <si>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</si>
  <si>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</si>
  <si>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</si>
  <si>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</si>
  <si>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</si>
  <si>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</si>
  <si>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</si>
  <si>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</si>
  <si>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</si>
  <si>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</si>
  <si>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</si>
  <si>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</si>
  <si>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</si>
  <si>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</si>
  <si>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</si>
  <si>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</si>
  <si>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</si>
  <si>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</si>
  <si>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</si>
  <si>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</si>
  <si>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</si>
  <si>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</si>
  <si>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</si>
  <si>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</si>
  <si>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</si>
  <si>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</si>
  <si>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</si>
  <si>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</si>
  <si>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</si>
  <si>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</si>
  <si>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</si>
  <si>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</si>
  <si>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</si>
  <si>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</si>
  <si>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</si>
  <si>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</si>
  <si>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</si>
  <si>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</si>
  <si>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</si>
  <si>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</si>
  <si>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</si>
  <si>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</si>
  <si>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</si>
  <si>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</si>
  <si>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</si>
  <si>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</si>
  <si>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</si>
  <si>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</si>
  <si>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</si>
  <si>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</si>
  <si>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</si>
  <si>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</si>
  <si>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</si>
  <si>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</si>
  <si>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</si>
  <si>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</si>
  <si>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</si>
  <si>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</si>
  <si>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</si>
  <si>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</si>
  <si>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</si>
  <si>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</si>
  <si>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</si>
  <si>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</si>
  <si>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</si>
  <si>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</si>
  <si>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</si>
  <si>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</si>
  <si>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</si>
  <si>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</si>
  <si>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</si>
  <si>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</si>
  <si>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</si>
  <si>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</si>
  <si>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</si>
  <si>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</si>
  <si>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</si>
  <si>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</si>
  <si>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</si>
  <si>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</si>
  <si>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</si>
  <si>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</si>
  <si>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</si>
  <si>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</si>
  <si>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</si>
  <si>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</si>
  <si>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</si>
  <si>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</si>
  <si>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</si>
  <si>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</si>
  <si>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</si>
  <si>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</si>
  <si>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</si>
  <si>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</si>
  <si>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</si>
  <si>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</si>
  <si>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</si>
  <si>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</si>
  <si>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</si>
  <si>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</si>
  <si>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</si>
  <si>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</si>
  <si>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</si>
  <si>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</si>
  <si>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</si>
  <si>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</si>
  <si>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</si>
  <si>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</si>
  <si>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</si>
  <si>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</si>
  <si>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</si>
  <si>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</si>
  <si>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</si>
  <si>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</si>
  <si>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</si>
  <si>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</si>
  <si>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</si>
  <si>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</si>
  <si>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</si>
  <si>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</si>
  <si>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</si>
  <si>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</si>
  <si>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</si>
  <si>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</si>
  <si>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</si>
  <si>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</si>
  <si>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</si>
  <si>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</si>
  <si>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</si>
  <si>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</si>
  <si>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</si>
  <si>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</si>
  <si>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</si>
  <si>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</si>
  <si>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</si>
  <si>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</si>
  <si>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</si>
  <si>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</si>
  <si>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</si>
  <si>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</si>
  <si>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</si>
  <si>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</si>
  <si>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</si>
  <si>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</si>
  <si>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</si>
  <si>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</si>
  <si>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</si>
  <si>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</si>
  <si>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</si>
  <si>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</si>
  <si>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</si>
  <si>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</si>
  <si>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</si>
  <si>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</si>
  <si>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</si>
  <si>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</si>
  <si>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</si>
  <si>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</si>
  <si>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</si>
  <si>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</si>
  <si>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</si>
  <si>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</si>
  <si>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</si>
  <si>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</si>
  <si>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</si>
  <si>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</si>
  <si>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</si>
  <si>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</si>
  <si>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</si>
  <si>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</si>
  <si>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</si>
  <si>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</si>
  <si>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</si>
  <si>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</si>
  <si>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</si>
  <si>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</si>
  <si>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</si>
  <si>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</si>
  <si>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</si>
  <si>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</si>
  <si>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</si>
  <si>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</si>
  <si>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</si>
  <si>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</si>
  <si>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</si>
  <si>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</si>
  <si>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</si>
  <si>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</si>
  <si>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</si>
  <si>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</si>
  <si>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</si>
  <si>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</si>
  <si>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</si>
  <si>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</si>
  <si>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</si>
  <si>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</si>
  <si>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</si>
  <si>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</si>
  <si>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</si>
  <si>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</si>
  <si>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</si>
  <si>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</si>
  <si>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</si>
  <si>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</si>
  <si>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</si>
  <si>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</si>
  <si>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</si>
  <si>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</si>
  <si>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</si>
  <si>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</si>
  <si>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</si>
  <si>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</si>
  <si>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</si>
  <si>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</si>
  <si>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</si>
  <si>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</si>
  <si>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</si>
  <si>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</si>
  <si>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</si>
  <si>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</si>
  <si>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</si>
  <si>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</si>
  <si>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</si>
  <si>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</si>
  <si>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</si>
  <si>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</si>
  <si>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</si>
  <si>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</si>
  <si>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</si>
  <si>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</si>
  <si>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</si>
  <si>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</si>
  <si>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</si>
  <si>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</si>
  <si>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</si>
  <si>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</si>
  <si>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</si>
  <si>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</si>
  <si>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</si>
  <si>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</si>
  <si>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</si>
  <si>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</si>
  <si>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</si>
  <si>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</si>
  <si>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</si>
  <si>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</si>
  <si>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</si>
  <si>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</si>
  <si>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</si>
  <si>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</si>
  <si>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</si>
  <si>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</si>
  <si>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</si>
  <si>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</si>
  <si>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</si>
  <si>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</si>
  <si>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</si>
  <si>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</si>
  <si>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</si>
  <si>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</si>
  <si>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</si>
  <si>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</si>
  <si>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</si>
  <si>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</si>
  <si>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</si>
  <si>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</si>
  <si>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</si>
  <si>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</si>
  <si>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</si>
  <si>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</si>
  <si>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</si>
  <si>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</si>
  <si>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</si>
  <si>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</si>
  <si>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</si>
  <si>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</si>
  <si>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</si>
  <si>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</si>
  <si>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</si>
  <si>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</si>
  <si>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</si>
  <si>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</si>
  <si>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</si>
  <si>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</si>
  <si>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</si>
  <si>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</si>
  <si>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</si>
  <si>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</si>
  <si>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</si>
  <si>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</si>
  <si>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</si>
  <si>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</si>
  <si>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</si>
  <si>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</si>
  <si>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</si>
  <si>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</si>
  <si>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</si>
  <si>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</si>
  <si>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</si>
  <si>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</si>
  <si>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</si>
  <si>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</si>
  <si>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</si>
  <si>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</si>
  <si>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</si>
  <si>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</si>
  <si>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</si>
  <si>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</si>
  <si>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</si>
  <si>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</si>
  <si>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</si>
  <si>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</si>
  <si>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</si>
  <si>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</si>
  <si>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</si>
  <si>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</si>
  <si>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</si>
  <si>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</si>
  <si>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</si>
  <si>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</si>
  <si>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</si>
  <si>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</si>
  <si>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</si>
  <si>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</si>
  <si>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</si>
  <si>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</si>
  <si>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</si>
  <si>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</si>
  <si>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</si>
  <si>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</si>
  <si>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</si>
  <si>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</si>
  <si>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</si>
  <si>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</si>
  <si>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</si>
  <si>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</si>
  <si>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</si>
  <si>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</si>
  <si>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</si>
  <si>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</si>
  <si>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</si>
  <si>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</si>
  <si>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</si>
  <si>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</si>
  <si>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</si>
  <si>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</si>
  <si>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</si>
  <si>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</si>
  <si>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</si>
  <si>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</si>
  <si>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</si>
  <si>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</si>
  <si>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</si>
  <si>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</si>
  <si>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</si>
  <si>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</si>
  <si>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</si>
  <si>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</si>
  <si>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</si>
  <si>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</si>
  <si>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</si>
  <si>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</si>
  <si>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</si>
  <si>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</si>
  <si>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</si>
  <si>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</si>
  <si>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</si>
  <si>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</si>
  <si>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</si>
  <si>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</si>
  <si>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</si>
  <si>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</si>
  <si>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</si>
  <si>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</si>
  <si>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</si>
  <si>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</si>
  <si>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</si>
  <si>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</si>
  <si>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</si>
  <si>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</si>
  <si>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</si>
  <si>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</si>
  <si>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</si>
  <si>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</si>
  <si>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</si>
  <si>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</si>
  <si>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</si>
  <si>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</si>
  <si>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</si>
  <si>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</si>
  <si>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</si>
  <si>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</si>
  <si>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</si>
  <si>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</si>
  <si>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</si>
  <si>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</si>
  <si>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</si>
  <si>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</si>
  <si>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</si>
  <si>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</si>
  <si>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</si>
  <si>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</si>
  <si>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</si>
  <si>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</si>
  <si>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</si>
  <si>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</si>
  <si>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</si>
  <si>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</si>
  <si>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</si>
  <si>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</si>
  <si>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</si>
  <si>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</si>
  <si>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</si>
  <si>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</si>
  <si>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</si>
  <si>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</si>
  <si>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</si>
  <si>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</si>
  <si>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</si>
  <si>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</si>
  <si>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</si>
  <si>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</si>
  <si>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</si>
  <si>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</si>
  <si>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</si>
  <si>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</si>
  <si>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</si>
  <si>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</si>
  <si>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</si>
  <si>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</si>
  <si>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</si>
  <si>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</si>
  <si>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</si>
  <si>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</si>
  <si>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</si>
  <si>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</si>
  <si>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</si>
  <si>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</si>
  <si>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</si>
  <si>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</si>
  <si>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</si>
  <si>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</si>
  <si>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</si>
  <si>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</si>
  <si>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</si>
  <si>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</si>
  <si>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</si>
  <si>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</si>
  <si>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</si>
  <si>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</si>
  <si>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</si>
  <si>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</si>
  <si>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</si>
  <si>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</si>
  <si>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</si>
  <si>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</si>
  <si>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</si>
  <si>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</si>
  <si>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</si>
  <si>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</si>
  <si>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</si>
  <si>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</si>
  <si>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</si>
  <si>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</si>
  <si>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</si>
  <si>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</si>
  <si>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</si>
  <si>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</si>
  <si>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</si>
  <si>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</si>
  <si>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</si>
  <si>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</si>
  <si>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</si>
  <si>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</si>
  <si>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</si>
  <si>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</si>
  <si>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</si>
  <si>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</si>
  <si>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</si>
  <si>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</si>
  <si>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</si>
  <si>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</si>
  <si>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</si>
  <si>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</si>
  <si>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</si>
  <si>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</si>
  <si>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</si>
  <si>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</si>
  <si>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</si>
  <si>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</si>
  <si>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</si>
  <si>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</si>
  <si>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</si>
  <si>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</si>
  <si>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</si>
  <si>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</si>
  <si>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</si>
  <si>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</si>
  <si>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</si>
  <si>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</si>
  <si>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</si>
  <si>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</si>
  <si>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</si>
  <si>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</si>
  <si>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</si>
  <si>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</si>
  <si>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</si>
  <si>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</si>
  <si>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</si>
  <si>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</si>
  <si>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</si>
  <si>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</si>
  <si>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</si>
  <si>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</si>
  <si>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</si>
  <si>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</si>
  <si>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</si>
  <si>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</si>
  <si>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</si>
  <si>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</si>
  <si>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</si>
  <si>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</si>
  <si>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</si>
  <si>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</si>
  <si>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</si>
  <si>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</si>
  <si>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</si>
  <si>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</si>
  <si>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</si>
  <si>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</si>
  <si>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</si>
  <si>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</si>
  <si>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</si>
  <si>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</si>
  <si>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</si>
  <si>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</si>
  <si>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</si>
  <si>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</si>
  <si>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</si>
  <si>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</si>
  <si>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</si>
  <si>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</si>
  <si>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</si>
  <si>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</si>
  <si>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</si>
  <si>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</si>
  <si>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</si>
  <si>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</si>
  <si>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</si>
  <si>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</si>
  <si>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</si>
  <si>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</si>
  <si>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</si>
  <si>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</si>
  <si>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</si>
  <si>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</si>
  <si>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</si>
  <si>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</si>
  <si>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</si>
  <si>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</si>
  <si>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</si>
  <si>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</si>
  <si>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</si>
  <si>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</si>
  <si>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</si>
  <si>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</si>
  <si>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</si>
  <si>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</si>
  <si>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</si>
  <si>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</si>
  <si>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</si>
  <si>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</si>
  <si>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</si>
  <si>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</si>
  <si>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</si>
  <si>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</si>
  <si>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</si>
  <si>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</si>
  <si>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</si>
  <si>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</si>
  <si>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</si>
  <si>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</si>
  <si>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</si>
  <si>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</si>
  <si>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</si>
  <si>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</si>
  <si>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</si>
  <si>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</si>
  <si>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</si>
  <si>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</si>
  <si>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</si>
  <si>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</si>
  <si>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</si>
  <si>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</si>
  <si>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</si>
  <si>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</si>
  <si>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</si>
  <si>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</si>
  <si>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</si>
  <si>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</si>
  <si>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</si>
  <si>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</si>
  <si>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</si>
  <si>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</si>
  <si>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</si>
  <si>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</si>
  <si>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</si>
  <si>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</si>
  <si>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</si>
  <si>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</si>
  <si>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</si>
  <si>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</si>
  <si>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</si>
  <si>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</si>
  <si>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</si>
  <si>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</si>
  <si>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</si>
  <si>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</si>
  <si>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</si>
  <si>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</si>
  <si>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</si>
  <si>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</si>
  <si>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</si>
  <si>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</si>
  <si>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</si>
  <si>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</si>
  <si>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</si>
  <si>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</si>
  <si>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</si>
  <si>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</si>
  <si>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</si>
  <si>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</si>
  <si>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</si>
  <si>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</si>
  <si>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</si>
  <si>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</si>
  <si>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</si>
  <si>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</si>
  <si>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</si>
  <si>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</si>
  <si>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</si>
  <si>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</si>
  <si>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</si>
  <si>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</si>
  <si>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</si>
  <si>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</si>
  <si>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</si>
  <si>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</si>
  <si>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</si>
  <si>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</si>
  <si>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</si>
  <si>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</si>
  <si>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</si>
  <si>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</si>
  <si>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</si>
  <si>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</si>
  <si>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</si>
  <si>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</si>
  <si>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</si>
  <si>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</si>
  <si>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</si>
  <si>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</si>
  <si>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</si>
  <si>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</si>
  <si>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</si>
  <si>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</si>
  <si>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</si>
  <si>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</si>
  <si>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</si>
  <si>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</si>
  <si>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</si>
  <si>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</si>
  <si>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</si>
  <si>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</si>
  <si>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</si>
  <si>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</si>
  <si>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</si>
  <si>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</si>
  <si>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</si>
  <si>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</si>
  <si>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</si>
  <si>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</si>
  <si>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</si>
  <si>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</si>
  <si>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</si>
  <si>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</si>
  <si>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</si>
  <si>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</si>
  <si>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</si>
  <si>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</si>
  <si>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</si>
  <si>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</si>
  <si>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</si>
  <si>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</si>
  <si>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</si>
  <si>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</si>
  <si>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</si>
  <si>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</si>
  <si>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</si>
  <si>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</si>
  <si>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</si>
  <si>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</si>
  <si>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</si>
  <si>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</si>
  <si>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</si>
  <si>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</si>
  <si>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</si>
  <si>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</si>
  <si>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</si>
  <si>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</si>
  <si>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</si>
  <si>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</si>
  <si>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</si>
  <si>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</si>
  <si>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</si>
  <si>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</si>
  <si>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</si>
  <si>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</si>
  <si>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</si>
  <si>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</si>
  <si>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</si>
  <si>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</si>
  <si>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</si>
  <si>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</si>
  <si>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</si>
  <si>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</si>
  <si>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</si>
  <si>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</si>
  <si>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</si>
  <si>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</si>
  <si>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</si>
  <si>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</si>
  <si>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</si>
  <si>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</si>
  <si>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</si>
  <si>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</si>
  <si>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</si>
  <si>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</si>
  <si>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</si>
  <si>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</si>
  <si>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</si>
  <si>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</si>
  <si>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</si>
  <si>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</si>
  <si>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</si>
  <si>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</si>
  <si>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</si>
  <si>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</si>
  <si>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</si>
  <si>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</si>
  <si>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</si>
  <si>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</si>
  <si>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</si>
  <si>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</si>
  <si>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</si>
  <si>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</si>
  <si>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</si>
  <si>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</si>
  <si>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</si>
  <si>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</si>
  <si>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</si>
  <si>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</si>
  <si>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</si>
  <si>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</si>
  <si>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</si>
  <si>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</si>
  <si>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</si>
  <si>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</si>
  <si>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</si>
  <si>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</si>
  <si>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</si>
  <si>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</si>
  <si>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</si>
  <si>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</si>
  <si>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</si>
  <si>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</si>
  <si>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</si>
  <si>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</si>
  <si>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</si>
  <si>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</si>
  <si>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</si>
  <si>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</si>
  <si>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</si>
  <si>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</si>
  <si>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</si>
  <si>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</si>
  <si>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</si>
  <si>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</si>
  <si>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</si>
  <si>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</si>
  <si>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</si>
  <si>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</si>
  <si>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</si>
  <si>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</si>
  <si>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</si>
  <si>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</si>
  <si>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</si>
  <si>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</si>
  <si>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</si>
  <si>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</si>
  <si>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</si>
  <si>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</si>
  <si>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</si>
  <si>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</si>
  <si>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</si>
  <si>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</si>
  <si>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</si>
  <si>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</si>
  <si>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</si>
  <si>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</si>
  <si>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</si>
  <si>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</si>
  <si>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</si>
  <si>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</si>
  <si>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</si>
  <si>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</si>
  <si>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</si>
  <si>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</si>
  <si>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</si>
  <si>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</si>
  <si>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</si>
  <si>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</si>
  <si>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</si>
  <si>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</si>
  <si>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</si>
  <si>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</si>
  <si>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</si>
  <si>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</si>
  <si>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</si>
  <si>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</si>
  <si>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</si>
  <si>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</si>
  <si>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</si>
  <si>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</si>
  <si>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</si>
  <si>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</si>
  <si>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</si>
  <si>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</si>
  <si>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</si>
  <si>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</si>
  <si>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</si>
  <si>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</si>
  <si>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</si>
  <si>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</si>
  <si>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</si>
  <si>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</si>
  <si>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</si>
  <si>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</si>
  <si>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</si>
  <si>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</si>
  <si>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</si>
  <si>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</si>
  <si>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</si>
  <si>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</si>
  <si>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</si>
  <si>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</si>
  <si>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</si>
  <si>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</si>
  <si>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</si>
  <si>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</si>
  <si>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</si>
  <si>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</si>
  <si>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</si>
  <si>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</si>
  <si>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</si>
  <si>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</si>
  <si>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</si>
  <si>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</si>
  <si>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</si>
  <si>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</si>
  <si>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</si>
  <si>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</si>
  <si>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</si>
  <si>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</si>
  <si>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</si>
  <si>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</si>
  <si>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</si>
  <si>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</si>
  <si>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</si>
  <si>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</si>
  <si>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</si>
  <si>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</si>
  <si>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</si>
  <si>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</si>
  <si>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</si>
  <si>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</si>
  <si>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</si>
  <si>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</si>
  <si>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</si>
  <si>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</si>
  <si>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</si>
  <si>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</si>
  <si>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</si>
  <si>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</si>
  <si>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</si>
  <si>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</si>
  <si>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</si>
  <si>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</si>
  <si>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</si>
  <si>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</si>
  <si>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</si>
  <si>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</si>
  <si>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</si>
  <si>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</si>
  <si>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</si>
  <si>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</si>
  <si>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</si>
  <si>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</si>
  <si>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</si>
  <si>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</si>
  <si>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</si>
  <si>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</si>
  <si>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</si>
  <si>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</si>
  <si>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</si>
  <si>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</si>
  <si>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</si>
  <si>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</si>
  <si>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</si>
  <si>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</si>
  <si>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</si>
  <si>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</si>
  <si>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</si>
  <si>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</si>
  <si>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</si>
  <si>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</si>
  <si>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</si>
  <si>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</si>
  <si>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</si>
  <si>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</si>
  <si>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</si>
  <si>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</si>
  <si>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</si>
  <si>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</si>
  <si>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</si>
  <si>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</si>
  <si>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</si>
  <si>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</si>
  <si>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</si>
  <si>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</si>
  <si>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</si>
  <si>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</si>
  <si>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</si>
  <si>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</si>
  <si>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</si>
  <si>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</si>
  <si>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</si>
  <si>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</si>
  <si>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</si>
  <si>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</si>
  <si>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</si>
  <si>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</si>
  <si>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</si>
  <si>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</si>
  <si>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</si>
  <si>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</si>
  <si>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</si>
  <si>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</si>
  <si>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</si>
  <si>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</si>
  <si>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</si>
  <si>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</si>
  <si>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</si>
  <si>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</si>
  <si>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</si>
  <si>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</si>
  <si>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</si>
  <si>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</si>
  <si>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</si>
  <si>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</si>
  <si>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</si>
  <si>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</si>
  <si>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</si>
  <si>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</si>
  <si>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</si>
  <si>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</si>
  <si>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</si>
  <si>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</si>
  <si>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</si>
  <si>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</si>
  <si>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</si>
  <si>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</si>
  <si>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</si>
  <si>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</si>
  <si>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</si>
  <si>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</si>
  <si>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</si>
  <si>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</si>
  <si>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</si>
  <si>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</si>
  <si>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</si>
  <si>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</si>
  <si>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</si>
  <si>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</si>
  <si>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</si>
  <si>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</si>
  <si>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</si>
  <si>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</si>
  <si>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</si>
  <si>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</si>
  <si>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</si>
  <si>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</si>
  <si>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</si>
  <si>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</si>
  <si>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</si>
  <si>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</si>
  <si>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</si>
  <si>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</si>
  <si>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</si>
  <si>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</si>
  <si>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</si>
  <si>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</si>
  <si>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</si>
  <si>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</si>
  <si>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</si>
  <si>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</si>
  <si>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</si>
  <si>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</si>
  <si>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</si>
  <si>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</si>
  <si>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</si>
  <si>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</si>
  <si>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</si>
  <si>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</si>
  <si>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</si>
  <si>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</si>
  <si>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</si>
  <si>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</si>
  <si>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</si>
  <si>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</si>
  <si>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</si>
  <si>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</si>
  <si>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</si>
  <si>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</si>
  <si>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</si>
  <si>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</si>
  <si>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</si>
  <si>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</si>
  <si>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</si>
  <si>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</si>
  <si>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</si>
  <si>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</si>
  <si>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</si>
  <si>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</si>
  <si>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</si>
  <si>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</si>
  <si>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</si>
  <si>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</si>
  <si>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</si>
  <si>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</si>
  <si>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</si>
  <si>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</si>
  <si>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</si>
  <si>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</si>
  <si>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</si>
  <si>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</si>
  <si>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</si>
  <si>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</si>
  <si>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</si>
  <si>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</si>
  <si>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</si>
  <si>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</si>
  <si>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</si>
  <si>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</si>
  <si>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</si>
  <si>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</si>
  <si>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</si>
  <si>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</si>
  <si>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</si>
  <si>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</si>
  <si>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</si>
  <si>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</si>
  <si>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</si>
  <si>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</si>
  <si>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</si>
  <si>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</si>
  <si>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</si>
  <si>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</si>
  <si>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</si>
  <si>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</si>
  <si>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</si>
  <si>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</si>
  <si>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</si>
  <si>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</si>
  <si>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</si>
  <si>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</si>
  <si>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</si>
  <si>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</si>
  <si>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</si>
  <si>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</si>
  <si>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</si>
  <si>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</si>
  <si>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</si>
  <si>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</si>
  <si>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</si>
  <si>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</si>
  <si>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</si>
  <si>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</si>
  <si>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</si>
  <si>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</si>
  <si>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</si>
  <si>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</si>
  <si>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</si>
  <si>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</si>
  <si>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</si>
  <si>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</si>
  <si>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</si>
  <si>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</si>
  <si>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</si>
  <si>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</si>
  <si>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</si>
  <si>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</si>
  <si>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</si>
  <si>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</si>
  <si>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</si>
  <si>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</si>
  <si>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</si>
  <si>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</si>
  <si>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</si>
  <si>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</si>
  <si>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</si>
  <si>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</si>
  <si>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</si>
  <si>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</si>
  <si>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</si>
  <si>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</si>
  <si>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</si>
  <si>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</si>
  <si>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</si>
  <si>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</si>
  <si>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</si>
  <si>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</si>
  <si>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</si>
  <si>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</si>
  <si>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</si>
  <si>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</si>
  <si>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</si>
  <si>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</si>
  <si>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</si>
  <si>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</si>
  <si>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</si>
  <si>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</si>
  <si>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</si>
  <si>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</si>
  <si>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</si>
  <si>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</si>
  <si>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</si>
  <si>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</si>
  <si>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</si>
  <si>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</si>
  <si>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</si>
  <si>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</si>
  <si>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</si>
  <si>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</si>
  <si>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</si>
  <si>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</si>
  <si>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</si>
  <si>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</si>
  <si>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</si>
  <si>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</si>
  <si>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</si>
  <si>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</si>
  <si>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</si>
  <si>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</si>
  <si>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</si>
  <si>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</si>
  <si>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</si>
  <si>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</si>
  <si>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</si>
  <si>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</si>
  <si>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</si>
  <si>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</si>
  <si>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</si>
  <si>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</si>
  <si>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</si>
  <si>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</si>
  <si>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</si>
  <si>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</si>
  <si>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</si>
  <si>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</si>
  <si>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</si>
  <si>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</si>
  <si>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</si>
  <si>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</si>
  <si>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</si>
  <si>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</si>
  <si>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</si>
  <si>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</si>
  <si>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</si>
  <si>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</si>
  <si>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</si>
  <si>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</si>
  <si>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</si>
  <si>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</si>
  <si>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</si>
  <si>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</si>
  <si>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</si>
  <si>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</si>
  <si>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</si>
  <si>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</si>
  <si>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</si>
  <si>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</si>
  <si>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</si>
  <si>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</si>
  <si>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</si>
  <si>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</si>
  <si>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</si>
  <si>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</si>
  <si>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</si>
  <si>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</si>
  <si>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</si>
  <si>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</si>
  <si>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</si>
  <si>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</si>
  <si>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</si>
  <si>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</si>
  <si>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</si>
  <si>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</si>
  <si>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</si>
  <si>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</si>
  <si>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</si>
  <si>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</si>
  <si>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</si>
  <si>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</si>
  <si>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</si>
  <si>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</si>
  <si>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</si>
  <si>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</si>
  <si>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</si>
  <si>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</si>
  <si>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</si>
  <si>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</si>
  <si>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</si>
  <si>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</si>
  <si>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</si>
  <si>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</si>
  <si>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</si>
  <si>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</si>
  <si>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</si>
  <si>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</si>
  <si>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</si>
  <si>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</si>
  <si>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</si>
  <si>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</si>
  <si>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</si>
  <si>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</si>
  <si>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</si>
  <si>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</si>
  <si>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</si>
  <si>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</si>
  <si>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</si>
  <si>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</si>
  <si>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</si>
  <si>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</si>
  <si>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</si>
  <si>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</si>
  <si>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</si>
  <si>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</si>
  <si>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</si>
  <si>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</si>
  <si>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</si>
  <si>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</si>
  <si>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</si>
  <si>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</si>
  <si>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</si>
  <si>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</si>
  <si>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</si>
  <si>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</si>
  <si>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</si>
  <si>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</si>
  <si>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</si>
  <si>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</si>
  <si>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</si>
  <si>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</si>
  <si>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</si>
  <si>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</si>
  <si>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</si>
  <si>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</si>
  <si>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</si>
  <si>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</si>
  <si>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</si>
  <si>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</si>
  <si>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</si>
  <si>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</si>
  <si>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</si>
  <si>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</si>
  <si>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</si>
  <si>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</si>
  <si>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</si>
  <si>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</si>
  <si>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</si>
  <si>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</si>
  <si>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</si>
  <si>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</si>
  <si>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</si>
  <si>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</si>
  <si>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</si>
  <si>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</si>
  <si>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</si>
  <si>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</si>
  <si>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</si>
  <si>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</si>
  <si>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</si>
  <si>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</si>
  <si>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</si>
  <si>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</si>
  <si>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</si>
  <si>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</si>
  <si>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</si>
  <si>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</si>
  <si>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</si>
  <si>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</si>
  <si>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</si>
  <si>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</si>
  <si>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</si>
  <si>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</si>
  <si>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</si>
  <si>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</si>
  <si>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</si>
  <si>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</si>
  <si>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</si>
  <si>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</si>
  <si>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</si>
  <si>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</si>
  <si>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</si>
  <si>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</si>
  <si>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</si>
  <si>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</si>
  <si>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</si>
  <si>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</si>
  <si>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</si>
  <si>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</si>
  <si>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</si>
  <si>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</si>
  <si>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</si>
  <si>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</si>
  <si>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</si>
  <si>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</si>
  <si>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</si>
  <si>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</si>
  <si>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</si>
  <si>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</si>
  <si>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</si>
  <si>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</si>
  <si>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</si>
  <si>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</si>
  <si>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</si>
  <si>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</si>
  <si>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</si>
  <si>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</si>
  <si>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</si>
  <si>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</si>
  <si>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</si>
  <si>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</si>
  <si>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</si>
  <si>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</si>
  <si>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</si>
  <si>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</si>
  <si>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</si>
  <si>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</si>
  <si>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</si>
  <si>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</si>
  <si>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</si>
  <si>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</si>
  <si>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</si>
  <si>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</si>
  <si>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</si>
  <si>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</si>
  <si>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</si>
  <si>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</si>
  <si>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</si>
  <si>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</si>
  <si>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</si>
  <si>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</si>
  <si>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</si>
  <si>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</si>
  <si>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</si>
  <si>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</si>
  <si>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</si>
  <si>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</si>
  <si>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</si>
  <si>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</si>
  <si>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</si>
  <si>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</si>
  <si>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</si>
  <si>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</si>
  <si>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</si>
  <si>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</si>
  <si>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</si>
  <si>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</si>
  <si>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</si>
  <si>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</si>
  <si>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</si>
  <si>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</si>
  <si>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</si>
  <si>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</si>
  <si>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</si>
  <si>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</si>
  <si>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</si>
  <si>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</si>
  <si>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</si>
  <si>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</si>
  <si>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</si>
  <si>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</si>
  <si>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</si>
  <si>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</si>
  <si>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</si>
  <si>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</si>
  <si>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</si>
  <si>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</si>
  <si>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</si>
  <si>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</si>
  <si>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</si>
  <si>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</si>
  <si>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</si>
  <si>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</si>
  <si>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</si>
  <si>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</si>
  <si>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</si>
  <si>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</si>
  <si>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</si>
  <si>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</si>
  <si>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</si>
  <si>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</si>
  <si>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</si>
  <si>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</si>
  <si>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</si>
  <si>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</si>
  <si>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</si>
  <si>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</si>
  <si>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</si>
  <si>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</si>
  <si>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</si>
  <si>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</si>
  <si>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</si>
  <si>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</si>
  <si>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</si>
  <si>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</si>
  <si>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</si>
  <si>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</si>
  <si>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</si>
  <si>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</si>
  <si>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</si>
  <si>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</si>
  <si>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</si>
  <si>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</si>
  <si>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</si>
  <si>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</si>
  <si>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</si>
  <si>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</si>
  <si>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</si>
  <si>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</si>
  <si>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</si>
  <si>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</si>
  <si>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</si>
  <si>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</si>
  <si>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</si>
  <si>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</si>
  <si>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</si>
  <si>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</si>
  <si>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</si>
  <si>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</si>
  <si>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</si>
  <si>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</si>
  <si>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</si>
  <si>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</si>
  <si>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</si>
  <si>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</si>
  <si>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</si>
  <si>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</si>
  <si>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</si>
  <si>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</si>
  <si>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</si>
  <si>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</si>
  <si>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</si>
  <si>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</si>
  <si>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</si>
  <si>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</si>
  <si>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</si>
  <si>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</si>
  <si>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</si>
  <si>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</si>
  <si>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</si>
  <si>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</si>
  <si>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</si>
  <si>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</si>
  <si>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</si>
  <si>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</si>
  <si>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</si>
  <si>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</si>
  <si>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</si>
  <si>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</si>
  <si>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</si>
  <si>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</si>
  <si>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</si>
  <si>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</si>
  <si>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</si>
  <si>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</si>
  <si>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</si>
  <si>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</si>
  <si>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</si>
  <si>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</si>
  <si>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</si>
  <si>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</si>
  <si>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</si>
  <si>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</si>
  <si>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</si>
  <si>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</si>
  <si>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</si>
  <si>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</si>
  <si>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</si>
  <si>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</si>
  <si>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</si>
  <si>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</si>
  <si>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</si>
  <si>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</si>
  <si>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</si>
  <si>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</si>
  <si>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</si>
  <si>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</si>
  <si>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</si>
  <si>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</si>
  <si>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</si>
  <si>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</si>
  <si>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</si>
  <si>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</si>
  <si>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</si>
  <si>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</si>
  <si>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</si>
  <si>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</si>
  <si>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</si>
  <si>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</si>
  <si>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</si>
  <si>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</si>
  <si>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</si>
  <si>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</si>
  <si>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</si>
  <si>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</si>
  <si>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</si>
  <si>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</si>
  <si>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</si>
  <si>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</si>
  <si>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</si>
  <si>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</si>
  <si>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</si>
  <si>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</si>
  <si>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</si>
  <si>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</si>
  <si>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</si>
  <si>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</si>
  <si>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</si>
  <si>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</si>
  <si>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</si>
  <si>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</si>
  <si>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</si>
  <si>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</si>
  <si>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</si>
  <si>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</si>
  <si>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</si>
  <si>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</si>
  <si>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</si>
  <si>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</si>
  <si>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</si>
  <si>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</si>
  <si>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</si>
  <si>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</si>
  <si>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</si>
  <si>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</si>
  <si>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</si>
  <si>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</si>
  <si>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</si>
  <si>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</si>
  <si>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</si>
  <si>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</si>
  <si>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</si>
  <si>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</si>
  <si>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</si>
  <si>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</si>
  <si>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</si>
  <si>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</si>
  <si>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</si>
  <si>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</si>
  <si>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</si>
  <si>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</si>
  <si>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</si>
  <si>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</si>
  <si>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</si>
  <si>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</si>
  <si>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</si>
  <si>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</si>
  <si>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</si>
  <si>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</si>
  <si>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</si>
  <si>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</si>
  <si>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</si>
  <si>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</si>
  <si>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</si>
  <si>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</si>
  <si>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</si>
  <si>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</si>
  <si>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</si>
  <si>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</si>
  <si>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</si>
  <si>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</si>
  <si>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</si>
  <si>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</si>
  <si>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</si>
  <si>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</si>
  <si>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</si>
  <si>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</si>
  <si>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</si>
  <si>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</si>
  <si>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</si>
  <si>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</si>
  <si>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</si>
  <si>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</si>
  <si>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</si>
  <si>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</si>
  <si>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</si>
  <si>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</si>
  <si>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</si>
  <si>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</si>
  <si>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</si>
  <si>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</si>
  <si>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</si>
  <si>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</si>
  <si>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</si>
  <si>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</si>
  <si>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</si>
  <si>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</si>
  <si>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</si>
  <si>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</si>
  <si>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</si>
  <si>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</si>
  <si>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</si>
  <si>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</si>
  <si>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</si>
  <si>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</si>
  <si>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</si>
  <si>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</si>
  <si>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</si>
  <si>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</si>
  <si>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</si>
  <si>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</si>
  <si>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</si>
  <si>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</si>
  <si>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</si>
  <si>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</si>
  <si>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</si>
  <si>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</si>
  <si>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</si>
  <si>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</si>
  <si>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</si>
  <si>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</si>
  <si>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</si>
  <si>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</si>
  <si>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</si>
  <si>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</si>
  <si>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</si>
  <si>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</si>
  <si>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</si>
  <si>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</si>
  <si>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</si>
  <si>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</si>
  <si>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</si>
  <si>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</si>
  <si>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</si>
  <si>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</si>
  <si>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</si>
  <si>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</si>
  <si>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</si>
  <si>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</si>
  <si>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</si>
  <si>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</si>
  <si>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</si>
  <si>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</si>
  <si>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</si>
  <si>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</si>
  <si>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</si>
  <si>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</si>
  <si>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</si>
  <si>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</si>
  <si>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</si>
  <si>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</si>
  <si>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</si>
  <si>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</si>
  <si>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</si>
  <si>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</si>
  <si>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</si>
  <si>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</si>
  <si>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</si>
  <si>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</si>
  <si>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</si>
  <si>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</si>
  <si>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</si>
  <si>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</si>
  <si>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</si>
  <si>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</si>
  <si>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</si>
  <si>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</si>
  <si>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</si>
  <si>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</si>
  <si>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</si>
  <si>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</si>
  <si>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</si>
  <si>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</si>
  <si>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</si>
  <si>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</si>
  <si>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</si>
  <si>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</si>
  <si>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</si>
  <si>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</si>
  <si>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</si>
  <si>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</si>
  <si>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</si>
  <si>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</si>
  <si>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</si>
  <si>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</si>
  <si>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</si>
  <si>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</si>
  <si>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</si>
  <si>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</si>
  <si>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</si>
  <si>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</si>
  <si>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</si>
  <si>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</si>
  <si>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</si>
  <si>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</si>
  <si>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</si>
  <si>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</si>
  <si>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</si>
  <si>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</si>
  <si>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</si>
  <si>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</si>
  <si>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</si>
  <si>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</si>
  <si>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</si>
  <si>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</si>
  <si>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</si>
  <si>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</si>
  <si>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</si>
  <si>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</si>
  <si>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</si>
  <si>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</si>
  <si>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</si>
  <si>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</si>
  <si>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</si>
  <si>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</si>
  <si>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</si>
  <si>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</si>
  <si>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</si>
  <si>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</si>
  <si>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</si>
  <si>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</si>
  <si>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</si>
  <si>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</si>
  <si>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</si>
  <si>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</si>
  <si>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</si>
  <si>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</si>
  <si>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</si>
  <si>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</si>
  <si>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</si>
  <si>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</si>
  <si>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</si>
  <si>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</si>
  <si>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</si>
  <si>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</si>
  <si>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</si>
  <si>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</si>
  <si>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</si>
  <si>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</si>
  <si>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</si>
  <si>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</si>
  <si>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</si>
  <si>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</si>
  <si>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</si>
  <si>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</si>
  <si>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</si>
  <si>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</si>
  <si>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</si>
  <si>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</si>
  <si>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</si>
  <si>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</si>
  <si>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</si>
  <si>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</si>
  <si>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</si>
  <si>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</si>
  <si>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</si>
  <si>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</si>
  <si>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</si>
  <si>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</si>
  <si>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</si>
  <si>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</si>
  <si>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</si>
  <si>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</si>
  <si>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</si>
  <si>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</si>
  <si>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</si>
  <si>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</si>
  <si>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</si>
  <si>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</si>
  <si>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</si>
  <si>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</si>
  <si>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</si>
  <si>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</si>
  <si>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</si>
  <si>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</si>
  <si>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</si>
  <si>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</si>
  <si>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</si>
  <si>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</si>
  <si>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</si>
  <si>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</si>
  <si>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</si>
  <si>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</si>
  <si>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</si>
  <si>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</si>
  <si>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</si>
  <si>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</si>
  <si>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</si>
  <si>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</si>
  <si>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</si>
  <si>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</si>
  <si>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</si>
  <si>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</si>
  <si>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</si>
  <si>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</si>
  <si>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</si>
  <si>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</si>
  <si>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</si>
  <si>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</si>
  <si>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</si>
  <si>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</si>
  <si>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</si>
  <si>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</si>
  <si>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</si>
  <si>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</si>
  <si>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</si>
  <si>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</si>
  <si>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</si>
  <si>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</si>
  <si>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</si>
  <si>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</si>
  <si>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</si>
  <si>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</si>
  <si>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</si>
  <si>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</si>
  <si>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</si>
  <si>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</si>
  <si>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</si>
  <si>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</si>
  <si>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</si>
  <si>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</si>
  <si>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</si>
  <si>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</si>
  <si>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</si>
  <si>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</si>
  <si>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</si>
  <si>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</si>
  <si>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</si>
  <si>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</si>
  <si>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</si>
  <si>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</si>
  <si>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</si>
  <si>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</si>
  <si>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</si>
  <si>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</si>
  <si>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</si>
  <si>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</si>
  <si>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</si>
  <si>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</si>
  <si>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</si>
  <si>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</si>
  <si>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</si>
  <si>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</si>
  <si>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</si>
  <si>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</si>
  <si>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</si>
  <si>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</si>
  <si>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</si>
  <si>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</si>
  <si>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</si>
  <si>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</si>
  <si>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</si>
  <si>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</si>
  <si>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</si>
  <si>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</si>
  <si>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</si>
  <si>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</si>
  <si>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</si>
  <si>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</si>
  <si>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</si>
  <si>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</si>
  <si>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</si>
  <si>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</si>
  <si>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</si>
  <si>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</si>
  <si>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</si>
  <si>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</si>
  <si>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</si>
  <si>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</si>
  <si>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</si>
  <si>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</si>
  <si>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</si>
  <si>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</si>
  <si>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</si>
  <si>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</si>
  <si>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</si>
  <si>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</si>
  <si>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</si>
  <si>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</si>
  <si>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</si>
  <si>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</si>
  <si>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</si>
  <si>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</si>
  <si>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</si>
  <si>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</si>
  <si>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</si>
  <si>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</si>
  <si>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</si>
  <si>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</si>
  <si>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</si>
  <si>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</si>
  <si>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</si>
  <si>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</si>
  <si>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</si>
  <si>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</si>
  <si>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</si>
  <si>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</si>
  <si>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</si>
  <si>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</si>
  <si>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</si>
  <si>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</si>
  <si>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</si>
  <si>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</si>
  <si>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</si>
  <si>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</si>
  <si>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</si>
  <si>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</si>
  <si>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</si>
  <si>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</si>
  <si>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</si>
  <si>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</si>
  <si>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</si>
  <si>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</si>
  <si>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</si>
  <si>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</si>
  <si>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</si>
  <si>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</si>
  <si>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</si>
  <si>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</si>
  <si>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</si>
  <si>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</si>
  <si>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</si>
  <si>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</si>
  <si>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</si>
  <si>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</si>
  <si>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</si>
  <si>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</si>
  <si>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</si>
  <si>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</si>
  <si>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</si>
  <si>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</si>
  <si>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</si>
  <si>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</si>
  <si>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</si>
  <si>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</si>
  <si>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</si>
  <si>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</si>
  <si>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</si>
  <si>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</si>
  <si>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</si>
  <si>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</si>
  <si>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</si>
  <si>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</si>
  <si>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</si>
  <si>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</si>
  <si>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</si>
  <si>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</si>
  <si>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</si>
  <si>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</si>
  <si>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</si>
  <si>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</si>
  <si>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</si>
  <si>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</si>
  <si>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</si>
  <si>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</si>
  <si>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</si>
  <si>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</si>
  <si>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</si>
  <si>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</si>
  <si>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</si>
  <si>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</si>
  <si>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</si>
  <si>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</si>
  <si>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</si>
  <si>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</si>
  <si>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</si>
  <si>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</si>
  <si>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</si>
  <si>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</si>
  <si>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</si>
  <si>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</si>
  <si>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</si>
  <si>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</si>
  <si>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</si>
  <si>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</si>
  <si>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</si>
  <si>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</si>
  <si>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</si>
  <si>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</si>
  <si>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</si>
  <si>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</si>
  <si>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</si>
  <si>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</si>
  <si>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</si>
  <si>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</si>
  <si>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</si>
  <si>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</si>
  <si>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</si>
  <si>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</si>
  <si>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</si>
  <si>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</si>
  <si>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</si>
  <si>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</si>
  <si>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</si>
  <si>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</si>
  <si>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</si>
  <si>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</si>
  <si>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</si>
  <si>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</si>
  <si>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</si>
  <si>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</si>
  <si>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</si>
  <si>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</si>
  <si>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</si>
  <si>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</si>
  <si>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</si>
  <si>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</si>
  <si>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</si>
  <si>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</si>
  <si>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</si>
  <si>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</si>
  <si>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</si>
  <si>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</si>
  <si>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</si>
  <si>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</si>
  <si>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</si>
  <si>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</si>
  <si>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</si>
  <si>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</si>
  <si>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</si>
  <si>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</si>
  <si>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</si>
  <si>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</si>
  <si>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</si>
  <si>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</si>
  <si>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</si>
  <si>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</si>
  <si>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</si>
  <si>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</si>
  <si>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</si>
  <si>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</si>
  <si>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</si>
  <si>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</si>
  <si>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</si>
  <si>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</si>
  <si>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</si>
  <si>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</si>
  <si>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</si>
  <si>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</si>
  <si>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</si>
  <si>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</si>
  <si>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</si>
  <si>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</si>
  <si>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</si>
  <si>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</si>
  <si>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</si>
  <si>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</si>
  <si>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</si>
  <si>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</si>
  <si>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</si>
  <si>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</si>
  <si>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</si>
  <si>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</si>
  <si>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</si>
  <si>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</si>
  <si>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</si>
  <si>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</si>
  <si>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</si>
  <si>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</si>
  <si>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</si>
  <si>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</si>
  <si>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</si>
  <si>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</si>
  <si>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</si>
  <si>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</si>
  <si>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</si>
  <si>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</si>
  <si>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</si>
  <si>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</si>
  <si>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</si>
  <si>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</si>
  <si>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</si>
  <si>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</si>
  <si>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</si>
  <si>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</si>
  <si>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</si>
  <si>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</si>
  <si>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</si>
  <si>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</si>
  <si>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</si>
  <si>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</si>
  <si>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</si>
  <si>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</si>
  <si>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</si>
  <si>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</si>
  <si>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</si>
  <si>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</si>
  <si>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</si>
  <si>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</si>
  <si>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</si>
  <si>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</si>
  <si>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</si>
  <si>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</si>
  <si>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</si>
  <si>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</si>
  <si>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</si>
  <si>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</si>
  <si>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</si>
  <si>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</si>
  <si>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</si>
  <si>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</si>
  <si>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</si>
  <si>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</si>
  <si>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</si>
  <si>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</si>
  <si>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</si>
  <si>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</si>
  <si>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</si>
  <si>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</si>
  <si>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</si>
  <si>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</si>
  <si>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</si>
  <si>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</si>
  <si>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</si>
  <si>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</si>
  <si>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</si>
  <si>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</si>
  <si>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</si>
  <si>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</si>
  <si>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</si>
  <si>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</si>
  <si>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</si>
  <si>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</si>
  <si>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</si>
  <si>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</si>
  <si>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</si>
  <si>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</si>
  <si>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</si>
  <si>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</si>
  <si>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</si>
  <si>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</si>
  <si>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</si>
  <si>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</si>
  <si>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</si>
  <si>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</si>
  <si>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</si>
  <si>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</si>
  <si>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</si>
  <si>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</si>
  <si>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</si>
  <si>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</si>
  <si>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</si>
  <si>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</si>
  <si>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</si>
  <si>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</si>
  <si>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</si>
  <si>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</si>
  <si>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</si>
  <si>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</si>
  <si>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</si>
  <si>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</si>
  <si>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</si>
  <si>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</si>
  <si>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</si>
  <si>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</si>
  <si>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</si>
  <si>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</si>
  <si>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</si>
  <si>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</si>
  <si>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</si>
  <si>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</si>
  <si>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</si>
  <si>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</si>
  <si>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</si>
  <si>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</si>
  <si>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</si>
  <si>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</si>
  <si>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</si>
  <si>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</si>
  <si>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</si>
  <si>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</si>
  <si>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</si>
  <si>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</si>
  <si>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</si>
  <si>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</si>
  <si>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</si>
  <si>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</si>
  <si>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</si>
  <si>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</si>
  <si>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</si>
  <si>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</si>
  <si>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</si>
  <si>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</si>
  <si>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</si>
  <si>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</si>
  <si>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</si>
  <si>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</si>
  <si>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</si>
  <si>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</si>
  <si>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</si>
  <si>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</si>
  <si>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</si>
  <si>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</si>
  <si>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</si>
  <si>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</si>
  <si>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</si>
  <si>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</si>
  <si>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</si>
  <si>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</si>
  <si>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</si>
  <si>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</si>
  <si>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</si>
  <si>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</si>
  <si>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</si>
  <si>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</si>
  <si>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</si>
  <si>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</si>
  <si>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</si>
  <si>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</si>
  <si>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</si>
  <si>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</si>
  <si>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</si>
  <si>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</si>
  <si>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</si>
  <si>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</si>
  <si>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</si>
  <si>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</si>
  <si>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</si>
  <si>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</si>
  <si>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</si>
  <si>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</si>
  <si>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</si>
  <si>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</si>
  <si>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</si>
  <si>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</si>
  <si>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</si>
  <si>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</si>
  <si>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</si>
  <si>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</si>
  <si>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</si>
  <si>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</si>
  <si>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</si>
  <si>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</si>
  <si>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</si>
  <si>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</si>
  <si>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</si>
  <si>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</si>
  <si>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</si>
  <si>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</si>
  <si>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</si>
  <si>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</si>
  <si>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</si>
  <si>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</si>
  <si>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</si>
  <si>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</si>
  <si>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</si>
  <si>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</si>
  <si>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</si>
  <si>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</si>
  <si>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</si>
  <si>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</si>
  <si>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</si>
  <si>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</si>
  <si>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</si>
  <si>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</si>
  <si>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</si>
  <si>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</si>
  <si>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</si>
  <si>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</si>
  <si>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</si>
  <si>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</si>
  <si>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</si>
  <si>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</si>
  <si>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</si>
  <si>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</si>
  <si>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</si>
  <si>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</si>
  <si>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</si>
  <si>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</si>
  <si>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</si>
  <si>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</si>
  <si>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</si>
  <si>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</si>
  <si>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</si>
  <si>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</si>
  <si>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</si>
  <si>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</si>
  <si>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</si>
  <si>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</si>
  <si>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</si>
  <si>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</si>
  <si>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</si>
  <si>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</si>
  <si>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</si>
  <si>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</si>
  <si>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</si>
  <si>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</si>
  <si>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</si>
  <si>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</si>
  <si>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</si>
  <si>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</si>
  <si>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</si>
  <si>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</si>
  <si>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</si>
  <si>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</si>
  <si>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</si>
  <si>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</si>
  <si>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</si>
  <si>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</si>
  <si>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</si>
  <si>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</si>
  <si>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</si>
  <si>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</si>
  <si>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</si>
  <si>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</si>
  <si>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</si>
  <si>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</si>
  <si>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</si>
  <si>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</si>
  <si>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</si>
  <si>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</si>
  <si>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</si>
  <si>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</si>
  <si>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</si>
  <si>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</si>
  <si>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</si>
  <si>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</si>
  <si>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</si>
  <si>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</si>
  <si>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</si>
  <si>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</si>
  <si>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</si>
  <si>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</si>
  <si>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</si>
  <si>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</si>
  <si>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</si>
  <si>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</si>
  <si>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</si>
  <si>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</si>
  <si>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</si>
  <si>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</si>
  <si>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</si>
  <si>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</si>
  <si>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</si>
  <si>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</si>
  <si>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</si>
  <si>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</si>
  <si>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</si>
  <si>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</si>
  <si>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</si>
  <si>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</si>
  <si>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</si>
  <si>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</si>
  <si>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</si>
  <si>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</si>
  <si>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</si>
  <si>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</si>
  <si>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</si>
  <si>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</si>
  <si>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</si>
  <si>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</si>
  <si>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</si>
  <si>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</si>
  <si>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</si>
  <si>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</si>
  <si>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</si>
  <si>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</si>
  <si>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</si>
  <si>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</si>
  <si>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</si>
  <si>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</si>
  <si>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</si>
  <si>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</si>
  <si>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</si>
  <si>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</si>
  <si>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</si>
  <si>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</si>
  <si>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</si>
  <si>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</si>
  <si>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</si>
  <si>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</si>
  <si>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</si>
  <si>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</si>
  <si>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</si>
  <si>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</si>
  <si>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</si>
  <si>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</si>
  <si>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</si>
  <si>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</si>
  <si>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</si>
  <si>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</si>
  <si>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</si>
  <si>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</si>
  <si>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</si>
  <si>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</si>
  <si>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</si>
  <si>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</si>
  <si>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</si>
  <si>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</si>
  <si>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</si>
  <si>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</si>
  <si>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</si>
  <si>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</si>
  <si>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</si>
  <si>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</si>
  <si>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</si>
  <si>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</si>
  <si>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</si>
  <si>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</si>
  <si>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</si>
  <si>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</si>
  <si>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</si>
  <si>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</si>
  <si>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</si>
  <si>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</si>
  <si>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</si>
  <si>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</si>
  <si>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</si>
  <si>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</si>
  <si>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</si>
  <si>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</si>
  <si>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</si>
  <si>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</si>
  <si>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</si>
  <si>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</si>
  <si>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</si>
  <si>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</si>
  <si>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</si>
  <si>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</si>
  <si>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</si>
  <si>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</si>
  <si>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</si>
  <si>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</si>
  <si>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</si>
  <si>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</si>
  <si>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</si>
  <si>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</si>
  <si>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</si>
  <si>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</si>
  <si>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</si>
  <si>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</si>
  <si>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</si>
  <si>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</si>
  <si>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</si>
  <si>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</si>
  <si>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</si>
  <si>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</si>
  <si>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</si>
  <si>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</si>
  <si>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</si>
  <si>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</si>
  <si>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</si>
  <si>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</si>
  <si>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</si>
  <si>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</si>
  <si>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</si>
  <si>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</si>
  <si>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</si>
  <si>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</si>
  <si>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</si>
  <si>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</si>
  <si>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</si>
  <si>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</si>
  <si>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</si>
  <si>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</si>
  <si>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</si>
  <si>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</si>
  <si>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</si>
  <si>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</si>
  <si>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</si>
  <si>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</si>
  <si>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</si>
  <si>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</si>
  <si>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</si>
  <si>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</si>
  <si>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</si>
  <si>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</si>
  <si>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</si>
  <si>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</si>
  <si>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</si>
  <si>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</si>
  <si>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</si>
  <si>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</si>
  <si>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</si>
  <si>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</si>
  <si>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</si>
  <si>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</si>
  <si>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</si>
  <si>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</si>
  <si>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</si>
  <si>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</si>
  <si>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</si>
  <si>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</si>
  <si>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</si>
  <si>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</si>
  <si>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</si>
  <si>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</si>
  <si>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</si>
  <si>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</si>
  <si>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</si>
  <si>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</si>
  <si>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</si>
  <si>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</si>
  <si>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</si>
  <si>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</si>
  <si>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</si>
  <si>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</si>
  <si>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</si>
  <si>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</si>
  <si>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</si>
  <si>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</si>
  <si>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</si>
  <si>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</si>
  <si>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</si>
  <si>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</si>
  <si>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</si>
  <si>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</si>
  <si>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</si>
  <si>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</si>
  <si>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</si>
  <si>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</si>
  <si>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</si>
  <si>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</si>
  <si>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</si>
  <si>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</si>
  <si>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</si>
  <si>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</si>
  <si>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</si>
  <si>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</si>
  <si>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</si>
  <si>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</si>
  <si>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</si>
  <si>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</si>
  <si>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</si>
  <si>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</si>
  <si>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</si>
  <si>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</si>
  <si>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</si>
  <si>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</si>
  <si>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</si>
  <si>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</si>
  <si>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</si>
  <si>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</si>
  <si>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</si>
  <si>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</si>
  <si>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</si>
  <si>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</si>
  <si>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</si>
  <si>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</si>
  <si>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</si>
  <si>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</si>
  <si>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</si>
  <si>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</si>
  <si>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</si>
  <si>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</si>
  <si>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</si>
  <si>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</si>
  <si>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</si>
  <si>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</si>
  <si>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</si>
  <si>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</si>
  <si>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</si>
  <si>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</si>
  <si>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</si>
  <si>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</si>
  <si>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</si>
  <si>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</si>
  <si>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</si>
  <si>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</si>
  <si>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</si>
  <si>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</si>
  <si>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</si>
  <si>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</si>
  <si>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</si>
  <si>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</si>
  <si>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</si>
  <si>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</si>
  <si>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</si>
  <si>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</si>
  <si>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</si>
  <si>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</si>
  <si>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</si>
  <si>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</si>
  <si>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</si>
  <si>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</si>
  <si>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</si>
  <si>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</si>
  <si>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</si>
  <si>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</si>
  <si>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</si>
  <si>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</si>
  <si>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</si>
  <si>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</si>
  <si>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</si>
  <si>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</si>
  <si>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</si>
  <si>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</si>
  <si>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</si>
  <si>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</si>
  <si>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</si>
  <si>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</si>
  <si>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</si>
  <si>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</si>
  <si>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</si>
  <si>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</si>
  <si>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</si>
  <si>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</si>
  <si>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</si>
  <si>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</si>
  <si>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</si>
  <si>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</si>
  <si>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</si>
  <si>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</si>
  <si>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</si>
  <si>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</si>
  <si>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</si>
  <si>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</si>
  <si>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</si>
  <si>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</si>
  <si>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</si>
  <si>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</si>
  <si>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</si>
  <si>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</si>
  <si>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</si>
  <si>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</si>
  <si>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</si>
  <si>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</si>
  <si>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</si>
  <si>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</si>
  <si>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</si>
  <si>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</si>
  <si>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</si>
  <si>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</si>
  <si>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</si>
  <si>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</si>
  <si>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</si>
  <si>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</si>
  <si>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</si>
  <si>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</si>
  <si>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</si>
  <si>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</si>
  <si>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</si>
  <si>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</si>
  <si>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</si>
  <si>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</si>
  <si>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</si>
  <si>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</si>
  <si>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</si>
  <si>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</si>
  <si>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</si>
  <si>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</si>
  <si>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</si>
  <si>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</si>
  <si>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</si>
  <si>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</si>
  <si>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</si>
  <si>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</si>
  <si>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</si>
  <si>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</si>
  <si>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</si>
  <si>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</si>
  <si>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</si>
  <si>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</si>
  <si>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</si>
  <si>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</si>
  <si>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</si>
  <si>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</si>
  <si>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</si>
  <si>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</si>
  <si>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</si>
  <si>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</si>
  <si>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</si>
  <si>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</si>
  <si>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</si>
  <si>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</si>
  <si>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</si>
  <si>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</si>
  <si>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</si>
  <si>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</si>
  <si>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</si>
  <si>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</si>
  <si>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</si>
  <si>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</si>
  <si>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</si>
  <si>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</si>
  <si>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</si>
  <si>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</si>
  <si>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</si>
  <si>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</si>
  <si>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</si>
  <si>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</si>
  <si>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</si>
  <si>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</si>
  <si>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</si>
  <si>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</si>
  <si>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</si>
  <si>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</si>
  <si>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</si>
  <si>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</si>
  <si>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</si>
  <si>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</si>
  <si>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</si>
  <si>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</si>
  <si>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</si>
  <si>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</si>
  <si>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</si>
  <si>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</si>
  <si>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</si>
  <si>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</si>
  <si>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</si>
  <si>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</si>
  <si>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</si>
  <si>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</si>
  <si>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</si>
  <si>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</si>
  <si>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</si>
  <si>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</si>
  <si>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</si>
  <si>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</si>
  <si>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</si>
  <si>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</si>
  <si>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</si>
  <si>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</si>
  <si>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</si>
  <si>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</si>
  <si>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</si>
  <si>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</si>
  <si>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</si>
  <si>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</si>
  <si>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</si>
  <si>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</si>
  <si>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</si>
  <si>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</si>
  <si>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</si>
  <si>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</si>
  <si>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</si>
  <si>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</si>
  <si>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</si>
  <si>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</si>
  <si>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</si>
  <si>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</si>
  <si>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</si>
  <si>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</si>
  <si>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</si>
  <si>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</si>
  <si>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</si>
  <si>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</si>
  <si>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</si>
  <si>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</si>
  <si>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</si>
  <si>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</si>
  <si>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</si>
  <si>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</si>
  <si>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</si>
  <si>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</si>
  <si>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</si>
  <si>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</si>
  <si>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</si>
  <si>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</si>
  <si>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</si>
  <si>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</si>
  <si>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</si>
  <si>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</si>
  <si>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</si>
  <si>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</si>
  <si>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</si>
  <si>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</si>
  <si>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</si>
  <si>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</si>
  <si>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</si>
  <si>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</si>
  <si>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</si>
  <si>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</si>
  <si>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</si>
  <si>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</si>
  <si>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</si>
  <si>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</si>
  <si>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</si>
  <si>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</si>
  <si>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</si>
  <si>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</si>
  <si>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</si>
  <si>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</si>
  <si>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</si>
  <si>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</si>
  <si>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</si>
  <si>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</si>
  <si>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</si>
  <si>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</si>
  <si>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</si>
  <si>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</si>
  <si>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</si>
  <si>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</si>
  <si>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</si>
  <si>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</si>
  <si>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</si>
  <si>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</si>
  <si>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</si>
  <si>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</si>
  <si>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</si>
  <si>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</si>
  <si>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</si>
  <si>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</si>
  <si>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</si>
  <si>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</si>
  <si>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</si>
  <si>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</si>
  <si>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</si>
  <si>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</si>
  <si>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</si>
  <si>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</si>
  <si>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</si>
  <si>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</si>
  <si>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</si>
  <si>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</si>
  <si>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</si>
  <si>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</si>
  <si>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</si>
  <si>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</si>
  <si>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</si>
  <si>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</si>
  <si>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</si>
  <si>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</si>
  <si>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</si>
  <si>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</si>
  <si>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</si>
  <si>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</si>
  <si>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</si>
  <si>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</si>
  <si>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</si>
  <si>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</si>
  <si>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</si>
  <si>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</si>
  <si>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</si>
  <si>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</si>
  <si>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</si>
  <si>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</si>
  <si>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</si>
  <si>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</si>
  <si>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</si>
  <si>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</si>
  <si>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</si>
  <si>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</si>
  <si>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</si>
  <si>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</si>
  <si>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</si>
  <si>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</si>
  <si>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</si>
  <si>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</si>
  <si>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</si>
  <si>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</si>
  <si>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</si>
  <si>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</si>
  <si>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</si>
  <si>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</si>
  <si>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</si>
  <si>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</si>
  <si>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</si>
  <si>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</si>
  <si>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</si>
  <si>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</si>
  <si>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</si>
  <si>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</si>
  <si>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</si>
  <si>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</si>
  <si>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</si>
  <si>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</si>
  <si>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</si>
  <si>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</si>
  <si>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</si>
  <si>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</si>
  <si>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</si>
  <si>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</si>
  <si>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</si>
  <si>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</si>
  <si>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</si>
  <si>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</si>
  <si>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</si>
  <si>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</si>
  <si>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</si>
  <si>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</si>
  <si>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</si>
  <si>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</si>
  <si>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</si>
  <si>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</si>
  <si>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</si>
  <si>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</si>
  <si>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</si>
  <si>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</si>
  <si>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</si>
  <si>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</si>
  <si>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</si>
  <si>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</si>
  <si>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</si>
  <si>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</si>
  <si>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</si>
  <si>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</si>
  <si>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</si>
  <si>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</si>
  <si>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</si>
  <si>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</si>
  <si>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</si>
  <si>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</si>
  <si>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</si>
  <si>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</si>
  <si>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</si>
  <si>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</si>
  <si>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</si>
  <si>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</si>
  <si>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</si>
  <si>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</si>
  <si>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</si>
  <si>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</si>
  <si>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</si>
  <si>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</si>
  <si>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</si>
  <si>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</si>
  <si>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</si>
  <si>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</si>
  <si>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</si>
  <si>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</si>
  <si>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</si>
  <si>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</si>
  <si>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</si>
  <si>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</si>
  <si>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</si>
  <si>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</si>
  <si>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</si>
  <si>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</si>
  <si>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</si>
  <si>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</si>
  <si>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</si>
  <si>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</si>
  <si>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</si>
  <si>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</si>
  <si>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</si>
  <si>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</si>
  <si>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</si>
  <si>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</si>
  <si>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</si>
  <si>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</si>
  <si>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</si>
  <si>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</si>
  <si>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</si>
  <si>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</si>
  <si>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</si>
  <si>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</si>
  <si>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</si>
  <si>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</si>
  <si>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</si>
  <si>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</si>
  <si>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</si>
  <si>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</si>
  <si>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</si>
  <si>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</si>
  <si>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</si>
  <si>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</si>
  <si>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</si>
  <si>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</si>
  <si>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</si>
  <si>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</si>
  <si>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</si>
  <si>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</si>
  <si>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</si>
  <si>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</si>
  <si>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</si>
  <si>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</si>
  <si>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</si>
  <si>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</si>
  <si>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</si>
  <si>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</si>
  <si>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</si>
  <si>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</si>
  <si>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</si>
  <si>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</si>
  <si>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</si>
  <si>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</si>
  <si>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</si>
  <si>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</si>
  <si>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</si>
  <si>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</si>
  <si>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</si>
  <si>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</si>
  <si>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</si>
  <si>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</si>
  <si>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</si>
  <si>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</si>
  <si>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</si>
  <si>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</si>
  <si>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</si>
  <si>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</si>
  <si>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</si>
  <si>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</si>
  <si>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</si>
  <si>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</si>
  <si>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</si>
  <si>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</si>
  <si>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</si>
  <si>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</si>
  <si>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</si>
  <si>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</si>
  <si>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</si>
  <si>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</si>
  <si>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</si>
  <si>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</si>
  <si>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</si>
  <si>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</si>
  <si>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</si>
  <si>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</si>
  <si>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</si>
  <si>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</si>
  <si>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</si>
  <si>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</si>
  <si>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</si>
  <si>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</si>
  <si>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</si>
  <si>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</si>
  <si>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</si>
  <si>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</si>
  <si>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</si>
  <si>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</si>
  <si>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</si>
  <si>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</si>
  <si>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</si>
  <si>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</si>
  <si>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</si>
  <si>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</si>
  <si>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</si>
  <si>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</si>
  <si>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</si>
  <si>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</si>
  <si>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</si>
  <si>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</si>
  <si>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</si>
  <si>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</si>
  <si>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</si>
  <si>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</si>
  <si>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</si>
  <si>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</si>
  <si>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</si>
  <si>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</si>
  <si>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</si>
  <si>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</si>
  <si>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</si>
  <si>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</si>
  <si>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</si>
  <si>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</si>
  <si>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</si>
  <si>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</si>
  <si>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</si>
  <si>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</si>
  <si>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</si>
  <si>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</si>
  <si>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</si>
  <si>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</si>
  <si>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</si>
  <si>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</si>
  <si>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</si>
  <si>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</si>
  <si>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</si>
  <si>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</si>
  <si>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</si>
  <si>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</si>
  <si>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</si>
  <si>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</si>
  <si>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</si>
  <si>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</si>
  <si>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</si>
  <si>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</si>
  <si>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</si>
  <si>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</si>
  <si>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</si>
  <si>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</si>
  <si>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</si>
  <si>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</si>
  <si>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</si>
  <si>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</si>
  <si>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</si>
  <si>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</si>
  <si>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</si>
  <si>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</si>
  <si>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</si>
  <si>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</si>
  <si>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</si>
  <si>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</si>
  <si>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</si>
  <si>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</si>
  <si>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</si>
  <si>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</si>
  <si>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</si>
  <si>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</si>
  <si>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</si>
  <si>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</si>
  <si>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</si>
  <si>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</si>
  <si>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</si>
  <si>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</si>
  <si>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</si>
  <si>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</si>
  <si>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</si>
  <si>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</si>
  <si>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</si>
  <si>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</si>
  <si>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</si>
  <si>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</si>
  <si>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</si>
  <si>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</si>
  <si>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</si>
  <si>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</si>
  <si>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</si>
  <si>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</si>
  <si>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</si>
  <si>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</si>
  <si>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</si>
  <si>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</si>
  <si>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</si>
  <si>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</si>
  <si>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</si>
  <si>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</si>
  <si>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</si>
  <si>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</si>
  <si>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</si>
  <si>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</si>
  <si>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</si>
  <si>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</si>
  <si>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</si>
  <si>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</si>
  <si>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</si>
  <si>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</si>
  <si>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</si>
  <si>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</si>
  <si>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</si>
  <si>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</si>
  <si>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</si>
  <si>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</si>
  <si>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</si>
  <si>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</si>
  <si>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</si>
  <si>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</si>
  <si>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</si>
  <si>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</si>
  <si>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</si>
  <si>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</si>
  <si>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</si>
  <si>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</si>
  <si>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</si>
  <si>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</si>
  <si>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</si>
  <si>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</si>
  <si>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</si>
  <si>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</si>
  <si>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</si>
  <si>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</si>
  <si>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</si>
  <si>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</si>
  <si>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</si>
  <si>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</si>
  <si>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</si>
  <si>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</si>
  <si>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</si>
  <si>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</si>
  <si>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</si>
  <si>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</si>
  <si>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</si>
  <si>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</si>
  <si>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</si>
  <si>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</si>
  <si>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</si>
  <si>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</si>
  <si>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</si>
  <si>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</si>
  <si>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</si>
  <si>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</si>
  <si>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</si>
  <si>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</si>
  <si>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</si>
  <si>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</si>
  <si>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</si>
  <si>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</si>
  <si>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</si>
  <si>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</si>
  <si>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</si>
  <si>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</si>
  <si>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</si>
  <si>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</si>
  <si>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</si>
  <si>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</si>
  <si>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</si>
  <si>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</si>
  <si>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</si>
  <si>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</si>
  <si>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</si>
  <si>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</si>
  <si>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</si>
  <si>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</si>
  <si>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</si>
  <si>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</si>
  <si>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</si>
  <si>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</si>
  <si>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</si>
  <si>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</si>
  <si>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</si>
  <si>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</si>
  <si>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</si>
  <si>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</si>
  <si>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</si>
  <si>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</si>
  <si>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</si>
  <si>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</si>
  <si>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</si>
  <si>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</si>
  <si>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</si>
  <si>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</si>
  <si>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</si>
  <si>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</si>
  <si>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</si>
  <si>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</si>
  <si>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</si>
  <si>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</si>
  <si>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</si>
  <si>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</si>
  <si>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</si>
  <si>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</si>
  <si>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</si>
  <si>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</si>
  <si>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</si>
  <si>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</si>
  <si>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</si>
  <si>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</si>
  <si>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</si>
  <si>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</si>
  <si>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</si>
  <si>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</si>
  <si>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</si>
  <si>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</si>
  <si>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</si>
  <si>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</si>
  <si>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</si>
  <si>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</si>
  <si>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</si>
  <si>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</si>
  <si>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</si>
  <si>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</si>
  <si>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</si>
  <si>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</si>
  <si>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</si>
  <si>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</si>
  <si>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</si>
  <si>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</si>
  <si>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</si>
  <si>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</si>
  <si>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</si>
  <si>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</si>
  <si>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</si>
  <si>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</si>
  <si>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</si>
  <si>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</si>
  <si>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</si>
  <si>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</si>
  <si>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</si>
  <si>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</si>
  <si>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</si>
  <si>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</si>
  <si>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</si>
  <si>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</si>
  <si>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</si>
  <si>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</si>
  <si>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</si>
  <si>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</si>
  <si>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</si>
  <si>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</si>
  <si>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</si>
  <si>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</si>
  <si>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</si>
  <si>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</si>
  <si>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</si>
  <si>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</si>
  <si>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</si>
  <si>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</si>
  <si>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</si>
  <si>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</si>
  <si>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</si>
  <si>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</si>
  <si>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</si>
  <si>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</si>
  <si>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</si>
  <si>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</si>
  <si>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</si>
  <si>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</si>
  <si>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</si>
  <si>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</si>
  <si>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</si>
  <si>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</si>
  <si>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</si>
  <si>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</si>
  <si>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</si>
  <si>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</si>
  <si>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</si>
  <si>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</si>
  <si>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</si>
  <si>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</si>
  <si>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</si>
  <si>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</si>
  <si>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</si>
  <si>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</si>
  <si>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</si>
  <si>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</si>
  <si>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</si>
  <si>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</si>
  <si>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</si>
  <si>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</si>
  <si>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</si>
  <si>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</si>
  <si>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</si>
  <si>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</si>
  <si>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</si>
  <si>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</si>
  <si>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</si>
  <si>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</si>
  <si>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</si>
  <si>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</si>
  <si>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</si>
  <si>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</si>
  <si>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</si>
  <si>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</si>
  <si>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</si>
  <si>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</si>
  <si>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</si>
  <si>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</si>
  <si>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</si>
  <si>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</si>
  <si>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</si>
  <si>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</si>
  <si>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</si>
  <si>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</si>
  <si>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</si>
  <si>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</si>
  <si>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</si>
  <si>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</si>
  <si>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</si>
  <si>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</si>
  <si>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</si>
  <si>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</si>
  <si>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</si>
  <si>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</si>
  <si>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</si>
  <si>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</si>
  <si>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</si>
  <si>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</si>
  <si>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</si>
  <si>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</si>
  <si>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</si>
  <si>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</si>
  <si>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</si>
  <si>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</si>
  <si>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</si>
  <si>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</si>
  <si>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</si>
  <si>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</si>
  <si>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</si>
  <si>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</si>
  <si>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</si>
  <si>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</si>
  <si>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</si>
  <si>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</si>
  <si>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</si>
  <si>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</si>
  <si>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</si>
  <si>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</si>
  <si>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</si>
  <si>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</si>
  <si>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</si>
  <si>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</si>
  <si>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</si>
  <si>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</si>
  <si>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</si>
  <si>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</si>
  <si>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</si>
  <si>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</si>
  <si>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</si>
  <si>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</si>
  <si>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</si>
  <si>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</si>
  <si>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</si>
  <si>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</si>
  <si>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</si>
  <si>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</si>
  <si>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</si>
  <si>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</si>
  <si>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</si>
  <si>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</si>
  <si>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</si>
  <si>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</si>
  <si>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</si>
  <si>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</si>
  <si>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</si>
  <si>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</si>
  <si>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</si>
  <si>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</si>
  <si>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</si>
  <si>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</si>
  <si>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</si>
  <si>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</si>
  <si>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</si>
  <si>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</si>
  <si>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</si>
  <si>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</si>
  <si>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</si>
  <si>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</si>
  <si>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</si>
  <si>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</si>
  <si>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</si>
  <si>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</si>
  <si>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</si>
  <si>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</si>
  <si>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</si>
  <si>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</si>
  <si>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</si>
  <si>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</si>
  <si>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</si>
  <si>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</si>
  <si>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</si>
  <si>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</si>
  <si>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</si>
  <si>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</si>
  <si>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</si>
  <si>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</si>
  <si>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</si>
  <si>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</si>
  <si>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</si>
  <si>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</si>
  <si>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</si>
  <si>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</si>
  <si>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</si>
  <si>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</si>
  <si>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</si>
  <si>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</si>
  <si>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</si>
  <si>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</si>
  <si>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</si>
  <si>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</si>
  <si>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</si>
  <si>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</si>
  <si>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</si>
  <si>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</si>
  <si>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</si>
  <si>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</si>
  <si>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</si>
  <si>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</si>
  <si>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</si>
  <si>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</si>
  <si>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</si>
  <si>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</si>
  <si>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</si>
  <si>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</si>
  <si>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</si>
  <si>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</si>
  <si>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</si>
  <si>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</si>
  <si>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</si>
  <si>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</si>
  <si>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</si>
  <si>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</si>
  <si>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</si>
  <si>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</si>
  <si>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</si>
  <si>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</si>
  <si>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</si>
  <si>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</si>
  <si>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</si>
  <si>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</si>
  <si>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</si>
  <si>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</si>
  <si>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</si>
  <si>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</si>
  <si>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</si>
  <si>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</si>
  <si>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</si>
  <si>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</si>
  <si>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</si>
  <si>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</si>
  <si>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</si>
  <si>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</si>
  <si>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</si>
  <si>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</si>
  <si>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</si>
  <si>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</si>
  <si>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</si>
  <si>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</si>
  <si>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</si>
  <si>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</si>
  <si>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</si>
  <si>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</si>
  <si>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</si>
  <si>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</si>
  <si>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</si>
  <si>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</si>
  <si>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</si>
  <si>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</si>
  <si>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</si>
  <si>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</si>
  <si>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</si>
  <si>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</si>
  <si>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</si>
  <si>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</si>
  <si>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</si>
  <si>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</si>
  <si>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</si>
  <si>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</si>
  <si>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</si>
  <si>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</si>
  <si>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</si>
  <si>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</si>
  <si>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</si>
  <si>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</si>
  <si>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</si>
  <si>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</si>
  <si>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</si>
  <si>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</si>
  <si>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</si>
  <si>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</si>
  <si>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</si>
  <si>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</si>
  <si>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</si>
  <si>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</si>
  <si>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</si>
  <si>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</si>
  <si>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</si>
  <si>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</si>
  <si>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</si>
  <si>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</si>
  <si>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</si>
  <si>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</si>
  <si>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</si>
  <si>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</si>
  <si>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</si>
  <si>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</si>
  <si>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</si>
  <si>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</si>
  <si>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</si>
  <si>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</si>
  <si>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</si>
  <si>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</si>
  <si>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</si>
  <si>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</si>
  <si>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</si>
  <si>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</si>
  <si>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</si>
  <si>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</si>
  <si>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</si>
  <si>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</si>
  <si>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</si>
  <si>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</si>
  <si>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</si>
  <si>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</si>
  <si>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</si>
  <si>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</si>
  <si>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</si>
  <si>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</si>
  <si>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</si>
  <si>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</si>
  <si>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</si>
  <si>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</si>
  <si>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</si>
  <si>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</si>
  <si>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</si>
  <si>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</si>
  <si>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</si>
  <si>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</si>
  <si>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</si>
  <si>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</si>
  <si>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</si>
  <si>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</si>
  <si>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</si>
  <si>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</si>
  <si>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</si>
  <si>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</si>
  <si>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</si>
  <si>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</si>
  <si>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</si>
  <si>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</si>
  <si>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</si>
  <si>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</si>
  <si>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</si>
  <si>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</si>
  <si>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</si>
  <si>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</si>
  <si>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</si>
  <si>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</si>
  <si>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</si>
  <si>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</si>
  <si>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</si>
  <si>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</si>
  <si>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</si>
  <si>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</si>
  <si>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</si>
  <si>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</si>
  <si>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</si>
  <si>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</si>
  <si>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</si>
  <si>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</si>
  <si>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</si>
  <si>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</si>
  <si>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</si>
  <si>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</si>
  <si>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</si>
  <si>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</si>
  <si>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</si>
  <si>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</si>
  <si>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</si>
  <si>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</si>
  <si>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</si>
  <si>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</si>
  <si>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</si>
  <si>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</si>
  <si>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</si>
  <si>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</si>
  <si>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</si>
  <si>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</si>
  <si>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</si>
  <si>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</si>
  <si>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</si>
  <si>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</si>
  <si>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</si>
  <si>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</si>
  <si>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</si>
  <si>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</si>
  <si>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</si>
  <si>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</si>
  <si>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</si>
  <si>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</si>
  <si>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</si>
  <si>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</si>
  <si>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</si>
  <si>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</si>
  <si>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</si>
  <si>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</si>
  <si>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</si>
  <si>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</si>
  <si>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</si>
  <si>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</si>
  <si>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</si>
  <si>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</si>
  <si>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</si>
  <si>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</si>
  <si>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</si>
  <si>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</si>
  <si>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</si>
  <si>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</si>
  <si>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</si>
  <si>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</si>
  <si>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</si>
  <si>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</si>
  <si>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</si>
  <si>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</si>
  <si>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</si>
  <si>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</si>
  <si>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</si>
  <si>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</si>
  <si>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</si>
  <si>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</si>
  <si>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</si>
  <si>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</si>
  <si>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</si>
  <si>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</si>
  <si>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</si>
  <si>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</si>
  <si>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</si>
  <si>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</si>
  <si>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</si>
  <si>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</si>
  <si>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</si>
  <si>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</si>
  <si>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</si>
  <si>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</si>
  <si>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</si>
  <si>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</si>
  <si>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</si>
  <si>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</si>
  <si>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</si>
  <si>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</si>
  <si>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</si>
  <si>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</si>
  <si>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</si>
  <si>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</si>
  <si>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</si>
  <si>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</si>
  <si>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</si>
  <si>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</si>
  <si>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</si>
  <si>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</si>
  <si>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</si>
  <si>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</si>
  <si>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</si>
  <si>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</si>
  <si>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</si>
  <si>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</si>
  <si>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</si>
  <si>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</si>
  <si>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</si>
  <si>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</si>
  <si>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</si>
  <si>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</si>
  <si>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</si>
  <si>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</si>
  <si>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</si>
  <si>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</si>
  <si>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</si>
  <si>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</si>
  <si>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</si>
  <si>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</si>
  <si>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</si>
  <si>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</si>
  <si>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</si>
  <si>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</si>
  <si>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</si>
  <si>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</si>
  <si>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</si>
  <si>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</si>
  <si>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</si>
  <si>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</si>
  <si>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</si>
  <si>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</si>
  <si>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</si>
  <si>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</si>
  <si>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</si>
  <si>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</si>
  <si>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</si>
  <si>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</si>
  <si>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</si>
  <si>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</si>
  <si>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</si>
  <si>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</si>
  <si>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</si>
  <si>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</si>
  <si>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</si>
  <si>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</si>
  <si>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</si>
  <si>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</si>
  <si>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</si>
  <si>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</si>
  <si>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</si>
  <si>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</si>
  <si>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</si>
  <si>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</si>
  <si>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</si>
  <si>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</si>
  <si>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</si>
  <si>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</si>
  <si>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</si>
  <si>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</si>
  <si>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</si>
  <si>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</si>
  <si>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</si>
  <si>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</si>
  <si>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</si>
  <si>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</si>
  <si>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</si>
  <si>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</si>
  <si>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</si>
  <si>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</si>
  <si>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</si>
  <si>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</si>
  <si>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</si>
  <si>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</si>
  <si>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</si>
  <si>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</si>
  <si>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</si>
  <si>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</si>
  <si>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</si>
  <si>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</si>
  <si>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</si>
  <si>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</si>
  <si>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</si>
  <si>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</si>
  <si>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</si>
  <si>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</si>
  <si>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</si>
  <si>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</si>
  <si>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</si>
  <si>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</si>
  <si>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</si>
  <si>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</si>
  <si>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</si>
  <si>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</si>
  <si>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</si>
  <si>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</si>
  <si>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</si>
  <si>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</si>
  <si>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</si>
  <si>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</si>
  <si>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</si>
  <si>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</si>
  <si>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</si>
  <si>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</si>
  <si>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</si>
  <si>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</si>
  <si>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</si>
  <si>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</si>
  <si>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</si>
  <si>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</si>
  <si>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</si>
  <si>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</si>
  <si>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</si>
  <si>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</si>
  <si>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</si>
  <si>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</si>
  <si>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</si>
  <si>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</si>
  <si>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</si>
  <si>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</si>
  <si>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</si>
  <si>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</si>
  <si>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</si>
  <si>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</si>
  <si>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</si>
  <si>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</si>
  <si>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</si>
  <si>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</si>
  <si>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</si>
  <si>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</si>
  <si>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</si>
  <si>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</si>
  <si>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</si>
  <si>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</si>
  <si>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</si>
  <si>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</si>
  <si>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</si>
  <si>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</si>
  <si>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</si>
  <si>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</si>
  <si>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</si>
  <si>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</si>
  <si>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</si>
  <si>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</si>
  <si>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</si>
  <si>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</si>
  <si>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</si>
  <si>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</si>
  <si>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</si>
  <si>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</si>
  <si>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</si>
  <si>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</si>
  <si>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</si>
  <si>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</si>
  <si>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</si>
  <si>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</si>
  <si>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</si>
  <si>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</si>
  <si>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</si>
  <si>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</si>
  <si>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</si>
  <si>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</si>
  <si>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</si>
  <si>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</si>
  <si>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</si>
  <si>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</si>
  <si>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</si>
  <si>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</si>
  <si>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</si>
  <si>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</si>
  <si>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</si>
  <si>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</si>
  <si>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</si>
  <si>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</si>
  <si>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</si>
  <si>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</si>
  <si>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</si>
  <si>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</si>
  <si>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</si>
  <si>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</si>
  <si>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</si>
  <si>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</si>
  <si>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</si>
  <si>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</si>
  <si>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</si>
  <si>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</si>
  <si>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</si>
  <si>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</si>
  <si>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</si>
  <si>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</si>
  <si>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</si>
  <si>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</si>
  <si>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</si>
  <si>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</si>
  <si>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</si>
  <si>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</si>
  <si>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</si>
  <si>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</si>
  <si>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</si>
  <si>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</si>
  <si>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</si>
  <si>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</si>
  <si>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</si>
  <si>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</si>
  <si>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</si>
  <si>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</si>
  <si>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</si>
  <si>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</si>
  <si>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</si>
  <si>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</si>
  <si>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</si>
  <si>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</si>
  <si>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</si>
  <si>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</si>
  <si>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</si>
  <si>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</si>
  <si>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</si>
  <si>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</si>
  <si>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</si>
  <si>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</si>
  <si>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</si>
  <si>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</si>
  <si>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</si>
  <si>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</si>
  <si>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</si>
  <si>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</si>
  <si>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</si>
  <si>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</si>
  <si>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</si>
  <si>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</si>
  <si>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</si>
  <si>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</si>
  <si>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</si>
  <si>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</si>
  <si>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</si>
  <si>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</si>
  <si>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</si>
  <si>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</si>
  <si>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</si>
  <si>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</si>
  <si>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</si>
  <si>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</si>
  <si>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</si>
  <si>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</si>
  <si>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</si>
  <si>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</si>
  <si>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</si>
  <si>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</si>
  <si>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</si>
  <si>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</si>
  <si>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</si>
  <si>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</si>
  <si>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</si>
  <si>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</si>
  <si>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</si>
  <si>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</si>
  <si>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</si>
  <si>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</si>
  <si>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</si>
  <si>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</si>
  <si>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</si>
  <si>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</si>
  <si>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</si>
  <si>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</si>
  <si>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</si>
  <si>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</si>
  <si>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</si>
  <si>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</si>
  <si>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</si>
  <si>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</si>
  <si>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</si>
  <si>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</si>
  <si>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</si>
  <si>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</si>
  <si>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</si>
  <si>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</si>
  <si>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</si>
  <si>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</si>
  <si>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</si>
  <si>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</si>
  <si>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</si>
  <si>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</si>
  <si>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</si>
  <si>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</si>
  <si>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</si>
  <si>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</si>
  <si>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</si>
  <si>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</si>
  <si>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</si>
  <si>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</si>
  <si>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</si>
  <si>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</si>
  <si>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</si>
  <si>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</si>
  <si>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</si>
  <si>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</si>
  <si>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</si>
  <si>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</si>
  <si>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</si>
  <si>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</si>
  <si>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</si>
  <si>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</si>
  <si>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</si>
  <si>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</si>
  <si>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</si>
  <si>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</si>
  <si>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</si>
  <si>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</si>
  <si>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</si>
  <si>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</si>
  <si>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</si>
  <si>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</si>
  <si>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</si>
  <si>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</si>
  <si>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</si>
  <si>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</si>
  <si>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</si>
  <si>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</si>
  <si>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</si>
  <si>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</si>
  <si>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</si>
  <si>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</si>
  <si>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</si>
  <si>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</si>
  <si>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</si>
  <si>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</si>
  <si>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</si>
  <si>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</si>
  <si>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</si>
  <si>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</si>
  <si>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</si>
  <si>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</si>
  <si>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</si>
  <si>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</si>
  <si>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</si>
  <si>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</si>
  <si>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</si>
  <si>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</si>
  <si>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</si>
  <si>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</si>
  <si>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</si>
  <si>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</si>
  <si>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</si>
  <si>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</si>
  <si>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</si>
  <si>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</si>
  <si>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</si>
  <si>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</si>
  <si>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</si>
  <si>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</si>
  <si>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</si>
  <si>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</si>
  <si>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</si>
  <si>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</si>
  <si>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</si>
  <si>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</si>
  <si>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</si>
  <si>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</si>
  <si>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</si>
  <si>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</si>
  <si>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</si>
  <si>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</si>
  <si>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</si>
  <si>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</si>
  <si>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</si>
  <si>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</si>
  <si>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</si>
  <si>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</si>
  <si>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</si>
  <si>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</si>
  <si>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</si>
  <si>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</si>
  <si>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</si>
  <si>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</si>
  <si>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</si>
  <si>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</si>
  <si>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</si>
  <si>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</si>
  <si>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</si>
  <si>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</si>
  <si>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</si>
  <si>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</si>
  <si>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</si>
  <si>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</si>
  <si>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</si>
  <si>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</si>
  <si>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</si>
  <si>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</si>
  <si>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</si>
  <si>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</si>
  <si>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</si>
  <si>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</si>
  <si>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</si>
  <si>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</si>
  <si>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</si>
  <si>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</si>
  <si>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</si>
  <si>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</si>
  <si>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</si>
  <si>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</si>
  <si>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</si>
  <si>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</si>
  <si>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</si>
  <si>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</si>
  <si>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</si>
  <si>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</si>
  <si>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</si>
  <si>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</si>
  <si>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</si>
  <si>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</si>
  <si>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</si>
  <si>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</si>
  <si>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</si>
  <si>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</si>
  <si>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</si>
  <si>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</si>
  <si>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</si>
  <si>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</si>
  <si>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</si>
  <si>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</si>
  <si>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</si>
  <si>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</si>
  <si>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</si>
  <si>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</si>
  <si>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</si>
  <si>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</si>
  <si>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</si>
  <si>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</si>
  <si>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</si>
  <si>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</si>
  <si>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</si>
  <si>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</si>
  <si>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</si>
  <si>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</si>
  <si>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</si>
  <si>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</si>
  <si>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</si>
  <si>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</si>
  <si>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</si>
  <si>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</si>
  <si>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</si>
  <si>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</si>
  <si>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</si>
  <si>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</si>
  <si>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</si>
  <si>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</si>
  <si>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</si>
  <si>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</si>
  <si>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</si>
  <si>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</si>
  <si>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</si>
  <si>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</si>
  <si>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</si>
  <si>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</si>
  <si>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</si>
  <si>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</si>
  <si>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</si>
  <si>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</si>
  <si>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</si>
  <si>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</si>
  <si>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</si>
  <si>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</si>
  <si>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</si>
  <si>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</si>
  <si>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</si>
  <si>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</si>
  <si>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</si>
  <si>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</si>
  <si>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</si>
  <si>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</si>
  <si>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</si>
  <si>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</si>
  <si>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</si>
  <si>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</si>
  <si>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</si>
  <si>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</si>
  <si>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</si>
  <si>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</si>
  <si>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</si>
  <si>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</si>
  <si>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</si>
  <si>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</si>
  <si>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</si>
  <si>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</si>
  <si>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</si>
  <si>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</si>
  <si>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</si>
  <si>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</si>
  <si>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</si>
  <si>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</si>
  <si>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</si>
  <si>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</si>
  <si>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</si>
  <si>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</si>
  <si>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</si>
  <si>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</si>
  <si>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</si>
  <si>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</si>
  <si>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</si>
  <si>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</si>
  <si>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</si>
  <si>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</si>
  <si>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</si>
  <si>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</si>
  <si>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</si>
  <si>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</si>
  <si>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</si>
  <si>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</si>
  <si>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</si>
  <si>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</si>
  <si>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</si>
  <si>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</si>
  <si>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</si>
  <si>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</si>
  <si>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</si>
  <si>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</si>
  <si>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</si>
  <si>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</si>
  <si>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</si>
  <si>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</si>
  <si>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</si>
  <si>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</si>
  <si>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</si>
  <si>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</si>
  <si>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</si>
  <si>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</si>
  <si>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</si>
  <si>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</si>
  <si>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</si>
  <si>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</si>
  <si>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</si>
  <si>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</si>
  <si>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</si>
  <si>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</si>
  <si>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</si>
  <si>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</si>
  <si>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</si>
  <si>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</si>
  <si>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</si>
  <si>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</si>
  <si>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</si>
  <si>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</si>
  <si>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</si>
  <si>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</si>
  <si>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</si>
  <si>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</si>
  <si>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</si>
  <si>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</si>
  <si>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</si>
  <si>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</si>
  <si>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</si>
  <si>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</si>
  <si>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</si>
  <si>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</si>
  <si>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</si>
  <si>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</si>
  <si>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</si>
  <si>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</si>
  <si>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</si>
  <si>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</si>
  <si>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</si>
  <si>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</si>
  <si>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</si>
  <si>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</si>
  <si>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</si>
  <si>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</si>
  <si>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</si>
  <si>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</si>
  <si>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</si>
  <si>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</si>
  <si>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</si>
  <si>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</si>
  <si>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</si>
  <si>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</si>
  <si>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</si>
  <si>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</si>
  <si>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</si>
  <si>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</si>
  <si>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</si>
  <si>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</si>
  <si>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</si>
  <si>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</si>
  <si>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</si>
  <si>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</si>
  <si>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</si>
  <si>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</si>
  <si>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</si>
  <si>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</si>
  <si>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</si>
  <si>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</si>
  <si>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</si>
  <si>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</si>
  <si>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</si>
  <si>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</si>
  <si>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</si>
  <si>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</si>
  <si>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</si>
  <si>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</si>
  <si>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</si>
  <si>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</si>
  <si>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</si>
  <si>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</si>
  <si>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</si>
  <si>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</si>
  <si>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</si>
  <si>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</si>
  <si>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</si>
  <si>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</si>
  <si>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</si>
  <si>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</si>
  <si>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</si>
  <si>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</si>
  <si>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</si>
  <si>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</si>
  <si>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</si>
  <si>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</si>
  <si>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</si>
  <si>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</si>
  <si>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</si>
  <si>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</si>
  <si>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</si>
  <si>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</si>
  <si>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</si>
  <si>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</si>
  <si>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</si>
  <si>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</si>
  <si>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</si>
  <si>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</si>
  <si>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</si>
  <si>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</si>
  <si>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</si>
  <si>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</si>
  <si>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</si>
  <si>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</si>
  <si>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</si>
  <si>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</si>
  <si>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</si>
  <si>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</si>
  <si>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</si>
  <si>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</si>
  <si>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</si>
  <si>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</si>
  <si>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</si>
  <si>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</si>
  <si>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</si>
  <si>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</si>
  <si>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</si>
  <si>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</si>
  <si>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</si>
  <si>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</si>
  <si>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</si>
  <si>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</si>
  <si>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</si>
  <si>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</si>
  <si>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</si>
  <si>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</si>
  <si>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</si>
  <si>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</si>
  <si>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</si>
  <si>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</si>
  <si>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</si>
  <si>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</si>
  <si>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</si>
  <si>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</si>
  <si>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</si>
  <si>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</si>
  <si>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</si>
  <si>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</si>
  <si>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</si>
  <si>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</si>
  <si>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</si>
  <si>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</si>
  <si>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</si>
  <si>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</si>
  <si>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</si>
  <si>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</si>
  <si>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</si>
  <si>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</si>
  <si>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</si>
  <si>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</si>
  <si>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</si>
  <si>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</si>
  <si>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</si>
  <si>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</si>
  <si>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</si>
  <si>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</si>
  <si>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</si>
  <si>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</si>
  <si>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</si>
  <si>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</si>
  <si>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</si>
  <si>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</si>
  <si>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</si>
  <si>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</si>
  <si>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</si>
  <si>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</si>
  <si>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</si>
  <si>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</si>
  <si>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</si>
  <si>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</si>
  <si>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</si>
  <si>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</si>
  <si>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</si>
  <si>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</si>
  <si>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</si>
  <si>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</si>
  <si>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</si>
  <si>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</si>
  <si>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</si>
  <si>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</si>
  <si>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</si>
  <si>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</si>
  <si>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</si>
  <si>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</si>
  <si>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</si>
  <si>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</si>
  <si>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</si>
  <si>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</si>
  <si>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</si>
  <si>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</si>
  <si>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</si>
  <si>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</si>
  <si>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</si>
  <si>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</si>
  <si>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</si>
  <si>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</si>
  <si>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</si>
  <si>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</si>
  <si>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</si>
  <si>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</si>
  <si>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</si>
  <si>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</si>
  <si>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</si>
  <si>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</si>
  <si>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</si>
  <si>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</si>
  <si>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</si>
  <si>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</si>
  <si>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</si>
  <si>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</si>
  <si>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</si>
  <si>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</si>
  <si>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</si>
  <si>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</si>
  <si>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</si>
  <si>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</si>
  <si>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</si>
  <si>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</si>
  <si>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</si>
  <si>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</si>
  <si>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</si>
  <si>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</si>
  <si>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</si>
  <si>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</si>
  <si>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</si>
  <si>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</si>
  <si>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</si>
  <si>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</si>
  <si>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</si>
  <si>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</si>
  <si>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</si>
  <si>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</si>
  <si>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</si>
  <si>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</si>
  <si>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</si>
  <si>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</si>
  <si>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</si>
  <si>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</si>
  <si>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</si>
  <si>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</si>
  <si>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</si>
  <si>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</si>
  <si>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</si>
  <si>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</si>
  <si>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</si>
  <si>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</si>
  <si>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</si>
  <si>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</si>
  <si>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</si>
  <si>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</si>
  <si>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</si>
  <si>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</si>
  <si>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</si>
  <si>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</si>
  <si>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</si>
  <si>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</si>
  <si>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</si>
  <si>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</si>
  <si>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</si>
  <si>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</si>
  <si>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</si>
  <si>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</si>
  <si>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</si>
  <si>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</si>
  <si>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</si>
  <si>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</si>
  <si>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</si>
  <si>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</si>
  <si>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</si>
  <si>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</si>
  <si>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</si>
  <si>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</si>
  <si>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</si>
  <si>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</si>
  <si>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</si>
  <si>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</si>
  <si>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</si>
  <si>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</si>
  <si>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</si>
  <si>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</si>
  <si>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</si>
  <si>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</si>
  <si>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</si>
  <si>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</si>
  <si>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</si>
  <si>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</si>
  <si>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</si>
  <si>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</si>
  <si>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</si>
  <si>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</si>
  <si>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</si>
  <si>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</si>
  <si>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</si>
  <si>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</si>
  <si>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</si>
  <si>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</si>
  <si>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</si>
  <si>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</si>
  <si>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</si>
  <si>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</si>
  <si>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</si>
  <si>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</si>
  <si>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</si>
  <si>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</si>
  <si>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</si>
  <si>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</si>
  <si>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</si>
  <si>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</si>
  <si>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</si>
  <si>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</si>
  <si>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</si>
  <si>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</si>
  <si>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</si>
  <si>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</si>
  <si>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</si>
  <si>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</si>
  <si>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</si>
  <si>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</si>
  <si>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</si>
  <si>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</si>
  <si>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</si>
  <si>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</si>
  <si>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</si>
  <si>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</si>
  <si>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</si>
  <si>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</si>
  <si>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</si>
  <si>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</si>
  <si>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</si>
  <si>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</si>
  <si>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</si>
  <si>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</si>
  <si>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</si>
  <si>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</si>
  <si>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</si>
  <si>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</si>
  <si>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</si>
  <si>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</si>
  <si>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</si>
  <si>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</si>
  <si>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</si>
  <si>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</si>
  <si>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</si>
  <si>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</si>
  <si>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</si>
  <si>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</si>
  <si>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</si>
  <si>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</si>
  <si>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</si>
  <si>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</si>
  <si>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</si>
  <si>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</si>
  <si>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</si>
  <si>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</si>
  <si>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</si>
  <si>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</si>
  <si>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</si>
  <si>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</si>
  <si>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</si>
  <si>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</si>
  <si>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</si>
  <si>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</si>
  <si>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</si>
  <si>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</si>
  <si>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</si>
  <si>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</si>
  <si>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</si>
  <si>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</si>
  <si>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</si>
  <si>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</si>
  <si>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</si>
  <si>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</si>
  <si>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</si>
  <si>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</si>
  <si>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</si>
  <si>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</si>
  <si>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</si>
  <si>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</si>
  <si>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</si>
  <si>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</si>
  <si>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</si>
  <si>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</si>
  <si>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</si>
  <si>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</si>
  <si>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</si>
  <si>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</si>
  <si>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</si>
  <si>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</si>
  <si>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</si>
  <si>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</si>
  <si>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</si>
  <si>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</si>
  <si>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</si>
  <si>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</si>
  <si>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</si>
  <si>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</si>
  <si>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</si>
  <si>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</si>
  <si>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</si>
  <si>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</si>
  <si>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</si>
  <si>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</si>
  <si>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</si>
  <si>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</si>
  <si>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</si>
  <si>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</si>
  <si>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</si>
  <si>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</si>
  <si>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</si>
  <si>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</si>
  <si>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</si>
  <si>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</si>
  <si>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</si>
  <si>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</si>
  <si>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</si>
  <si>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</si>
  <si>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</si>
  <si>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</si>
  <si>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</si>
  <si>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</si>
  <si>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</si>
  <si>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</si>
  <si>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</si>
  <si>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</si>
  <si>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</si>
  <si>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</si>
  <si>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</si>
  <si>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</si>
  <si>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</si>
  <si>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</si>
  <si>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</si>
  <si>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</si>
  <si>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</si>
  <si>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</si>
  <si>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</si>
  <si>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</si>
  <si>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</si>
  <si>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</si>
  <si>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</si>
  <si>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</si>
  <si>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</si>
  <si>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</si>
  <si>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</si>
  <si>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</si>
  <si>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</si>
  <si>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</si>
  <si>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</si>
  <si>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</si>
  <si>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</si>
  <si>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</si>
  <si>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</si>
  <si>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</si>
  <si>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</si>
  <si>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</si>
  <si>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</si>
  <si>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</si>
  <si>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</si>
  <si>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</si>
  <si>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</si>
  <si>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</si>
  <si>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</si>
  <si>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</si>
  <si>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</si>
  <si>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</si>
  <si>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</si>
  <si>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</si>
  <si>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</si>
  <si>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</si>
  <si>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</si>
  <si>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</si>
  <si>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</si>
  <si>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</si>
  <si>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</si>
  <si>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</si>
  <si>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</si>
  <si>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</si>
  <si>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</si>
  <si>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</si>
  <si>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</si>
  <si>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</si>
  <si>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</si>
  <si>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</si>
  <si>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</si>
  <si>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</si>
  <si>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</si>
  <si>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</si>
  <si>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</si>
  <si>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</si>
  <si>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</si>
  <si>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</si>
  <si>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</si>
  <si>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</si>
  <si>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</si>
  <si>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</si>
  <si>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</si>
  <si>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</si>
  <si>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</si>
  <si>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</si>
  <si>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</si>
  <si>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</si>
  <si>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</si>
  <si>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</si>
  <si>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</si>
  <si>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</si>
  <si>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</si>
  <si>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</si>
  <si>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</si>
  <si>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</si>
  <si>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</si>
  <si>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</si>
  <si>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</si>
  <si>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</si>
  <si>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</si>
  <si>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</si>
  <si>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</si>
  <si>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</si>
  <si>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</si>
  <si>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</si>
  <si>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</si>
  <si>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</si>
  <si>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</si>
  <si>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</si>
  <si>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</si>
  <si>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</si>
  <si>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</si>
  <si>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</si>
  <si>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</si>
  <si>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</si>
  <si>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</si>
  <si>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</si>
  <si>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</si>
  <si>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</si>
  <si>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</si>
  <si>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</si>
  <si>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</si>
  <si>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</si>
  <si>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</si>
  <si>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</si>
  <si>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</si>
  <si>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</si>
  <si>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</si>
  <si>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</si>
  <si>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</si>
  <si>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</si>
  <si>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</si>
  <si>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</si>
  <si>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</si>
  <si>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</si>
  <si>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</si>
  <si>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</si>
  <si>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</si>
  <si>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</si>
  <si>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</si>
  <si>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</si>
  <si>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</si>
  <si>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</si>
  <si>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</si>
  <si>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</si>
  <si>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</si>
  <si>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</si>
  <si>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</si>
  <si>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</si>
  <si>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</si>
  <si>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</si>
  <si>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</si>
  <si>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</si>
  <si>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</si>
  <si>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</si>
  <si>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</si>
  <si>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</si>
  <si>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</si>
  <si>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</si>
  <si>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</si>
  <si>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</si>
  <si>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</si>
  <si>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</si>
  <si>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</si>
  <si>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</si>
  <si>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</si>
  <si>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</si>
  <si>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</si>
  <si>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</si>
  <si>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</si>
  <si>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</si>
  <si>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</si>
  <si>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</si>
  <si>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</si>
  <si>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</si>
  <si>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</si>
  <si>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</si>
  <si>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</si>
  <si>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</si>
  <si>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</si>
  <si>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</si>
  <si>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</si>
  <si>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</si>
  <si>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</si>
  <si>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</si>
  <si>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</si>
  <si>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</si>
  <si>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</si>
  <si>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</si>
  <si>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</si>
  <si>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</si>
  <si>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</si>
  <si>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</si>
  <si>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</si>
  <si>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</si>
  <si>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</si>
  <si>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</si>
  <si>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</si>
  <si>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</si>
  <si>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</si>
  <si>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</si>
  <si>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</si>
  <si>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</si>
  <si>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</si>
  <si>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</si>
  <si>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</si>
  <si>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</si>
  <si>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</si>
  <si>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</si>
  <si>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</si>
  <si>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</si>
  <si>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</si>
  <si>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</si>
  <si>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</si>
  <si>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</si>
  <si>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</si>
  <si>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</si>
  <si>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</si>
  <si>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</si>
  <si>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</si>
  <si>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</si>
  <si>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</si>
  <si>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</si>
  <si>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</si>
  <si>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</si>
  <si>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</si>
  <si>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</si>
  <si>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</si>
  <si>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</si>
  <si>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</si>
  <si>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</si>
  <si>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</si>
  <si>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</si>
  <si>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</si>
  <si>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</si>
  <si>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</si>
  <si>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</si>
  <si>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</si>
  <si>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</si>
  <si>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</si>
  <si>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</si>
  <si>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</si>
  <si>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</si>
  <si>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</si>
  <si>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</si>
  <si>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</si>
  <si>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</si>
  <si>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</si>
  <si>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</si>
  <si>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</si>
  <si>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</si>
  <si>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</si>
  <si>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</si>
  <si>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</si>
  <si>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</si>
  <si>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</si>
  <si>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</si>
  <si>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</si>
  <si>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</si>
  <si>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</si>
  <si>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</si>
  <si>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</si>
  <si>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</si>
  <si>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</si>
  <si>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</si>
  <si>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</si>
  <si>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</si>
  <si>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</si>
  <si>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</si>
  <si>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</si>
  <si>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</si>
  <si>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</si>
  <si>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</si>
  <si>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</si>
  <si>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</si>
  <si>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</si>
  <si>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</si>
  <si>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</si>
  <si>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</si>
  <si>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</si>
  <si>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</si>
  <si>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</si>
  <si>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</si>
  <si>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</si>
  <si>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</si>
  <si>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</si>
  <si>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</si>
  <si>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</si>
  <si>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</si>
  <si>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</si>
  <si>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</si>
  <si>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</si>
  <si>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</si>
  <si>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</si>
  <si>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</si>
  <si>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</si>
  <si>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</si>
  <si>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</si>
  <si>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</si>
  <si>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</si>
  <si>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</si>
  <si>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</si>
  <si>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</si>
  <si>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</si>
  <si>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</si>
  <si>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</si>
  <si>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</si>
  <si>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</si>
  <si>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</si>
  <si>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</si>
  <si>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</si>
  <si>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</si>
  <si>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</si>
  <si>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</si>
  <si>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</si>
  <si>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</si>
  <si>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</si>
  <si>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</si>
  <si>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</si>
  <si>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</si>
  <si>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</si>
  <si>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</si>
  <si>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</si>
  <si>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</si>
  <si>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</si>
  <si>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</si>
  <si>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</si>
  <si>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</si>
  <si>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</si>
  <si>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</si>
  <si>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</si>
  <si>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</si>
  <si>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</si>
  <si>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</si>
  <si>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</si>
  <si>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</si>
  <si>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</si>
  <si>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</si>
  <si>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</si>
  <si>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</si>
  <si>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</si>
  <si>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</si>
  <si>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</si>
  <si>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</si>
  <si>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</si>
  <si>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</si>
  <si>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</si>
  <si>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</si>
  <si>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</si>
  <si>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</si>
  <si>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</si>
  <si>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</si>
  <si>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</si>
  <si>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</si>
  <si>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</si>
  <si>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</si>
  <si>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</si>
  <si>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</si>
  <si>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</si>
  <si>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</si>
  <si>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</si>
  <si>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</si>
  <si>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</si>
  <si>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</si>
  <si>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</si>
  <si>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</si>
  <si>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</si>
  <si>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</si>
  <si>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</si>
  <si>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</si>
  <si>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</si>
  <si>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</si>
  <si>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</si>
  <si>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</si>
  <si>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</si>
  <si>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</si>
  <si>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</si>
  <si>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</si>
  <si>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</si>
  <si>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</si>
  <si>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</si>
  <si>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</si>
  <si>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</si>
  <si>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</si>
  <si>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</si>
  <si>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</si>
  <si>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</si>
  <si>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</si>
  <si>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</si>
  <si>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</si>
  <si>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</si>
  <si>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</si>
  <si>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</si>
  <si>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</si>
  <si>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</si>
  <si>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</si>
  <si>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</si>
  <si>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</si>
  <si>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</si>
  <si>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</si>
  <si>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</si>
  <si>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</si>
  <si>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</si>
  <si>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</si>
  <si>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</si>
  <si>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</si>
  <si>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</si>
  <si>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</si>
  <si>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</si>
  <si>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</si>
  <si>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</si>
  <si>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</si>
  <si>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</si>
  <si>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</si>
  <si>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</si>
  <si>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</si>
  <si>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</si>
  <si>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</si>
  <si>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</si>
  <si>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</si>
  <si>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</si>
  <si>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</si>
  <si>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</si>
  <si>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</si>
  <si>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</si>
  <si>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</si>
  <si>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</si>
  <si>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</si>
  <si>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</si>
  <si>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</si>
  <si>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</si>
  <si>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</si>
  <si>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</si>
  <si>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</si>
  <si>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</si>
  <si>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</si>
  <si>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</si>
  <si>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</si>
  <si>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</si>
  <si>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</si>
  <si>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</si>
  <si>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</si>
  <si>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</si>
  <si>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</si>
  <si>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</si>
  <si>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</si>
  <si>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</si>
  <si>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</si>
  <si>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</si>
  <si>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</si>
  <si>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</si>
  <si>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</si>
  <si>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</si>
  <si>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</si>
  <si>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</si>
  <si>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</si>
  <si>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</si>
  <si>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</si>
  <si>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</si>
  <si>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</si>
  <si>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</si>
  <si>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</si>
  <si>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</si>
  <si>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</si>
  <si>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</si>
  <si>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</si>
  <si>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</si>
  <si>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</si>
  <si>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</si>
  <si>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</si>
  <si>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</si>
  <si>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</si>
  <si>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</si>
  <si>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</si>
  <si>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</si>
  <si>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</si>
  <si>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</si>
  <si>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</si>
  <si>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</si>
  <si>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</si>
  <si>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</si>
  <si>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</si>
  <si>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</si>
  <si>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</si>
  <si>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</si>
  <si>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</si>
  <si>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</si>
  <si>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</si>
  <si>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</si>
  <si>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</si>
  <si>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</si>
  <si>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</si>
  <si>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</si>
  <si>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</si>
  <si>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</si>
  <si>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</si>
  <si>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</si>
  <si>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</si>
  <si>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</si>
  <si>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</si>
  <si>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</si>
  <si>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</si>
  <si>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</si>
  <si>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</si>
  <si>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</si>
  <si>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</si>
  <si>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</si>
  <si>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</si>
  <si>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</si>
  <si>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</si>
  <si>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</si>
  <si>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</si>
  <si>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</si>
  <si>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</si>
  <si>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</si>
  <si>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</si>
  <si>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</si>
  <si>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</si>
  <si>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</si>
  <si>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</si>
  <si>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</si>
  <si>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</si>
  <si>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</si>
  <si>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</si>
  <si>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</si>
  <si>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</si>
  <si>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</si>
  <si>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</si>
  <si>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</si>
  <si>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</si>
  <si>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</si>
  <si>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</si>
  <si>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</si>
  <si>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</si>
  <si>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</si>
  <si>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</si>
  <si>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</si>
  <si>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</si>
  <si>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</si>
  <si>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</si>
  <si>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</si>
  <si>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</si>
  <si>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</si>
  <si>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</si>
  <si>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</si>
  <si>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</si>
  <si>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</si>
  <si>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</si>
  <si>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</si>
  <si>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</si>
  <si>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</si>
  <si>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</si>
  <si>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</si>
  <si>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</si>
  <si>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</si>
  <si>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</si>
  <si>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</si>
  <si>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</si>
  <si>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</si>
  <si>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</si>
  <si>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</si>
  <si>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</si>
  <si>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</si>
  <si>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</si>
  <si>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</si>
  <si>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</si>
  <si>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</si>
  <si>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</si>
  <si>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</si>
  <si>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</si>
  <si>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</si>
  <si>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</si>
  <si>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</si>
  <si>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</si>
  <si>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</si>
  <si>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</si>
  <si>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</si>
  <si>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</si>
  <si>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</si>
  <si>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</si>
  <si>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</si>
  <si>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</si>
  <si>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</si>
  <si>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</si>
  <si>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</si>
  <si>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</si>
  <si>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</si>
  <si>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</si>
  <si>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</si>
  <si>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</si>
  <si>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</si>
  <si>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</si>
  <si>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</si>
  <si>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</si>
  <si>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</si>
  <si>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</si>
  <si>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</si>
  <si>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</si>
  <si>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</si>
  <si>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</si>
  <si>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</si>
  <si>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</si>
  <si>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</si>
  <si>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</si>
  <si>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</si>
  <si>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</si>
  <si>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</si>
  <si>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</si>
  <si>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</si>
  <si>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</si>
  <si>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</si>
  <si>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</si>
  <si>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</si>
  <si>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</si>
  <si>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</si>
  <si>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</si>
  <si>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</si>
  <si>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</si>
  <si>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</si>
  <si>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</si>
  <si>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</si>
  <si>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</si>
  <si>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</si>
  <si>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</si>
  <si>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</si>
  <si>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</si>
  <si>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</si>
  <si>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</si>
  <si>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</si>
  <si>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</si>
  <si>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</si>
  <si>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</si>
  <si>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</si>
  <si>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</si>
  <si>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</si>
  <si>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</si>
  <si>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</si>
  <si>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</si>
  <si>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</si>
  <si>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</si>
  <si>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</si>
  <si>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</si>
  <si>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</si>
  <si>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</si>
  <si>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</si>
  <si>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</si>
  <si>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</si>
  <si>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</si>
  <si>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</si>
  <si>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</si>
  <si>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</si>
  <si>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</si>
  <si>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</si>
  <si>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</si>
  <si>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</si>
  <si>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</si>
  <si>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</si>
  <si>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</si>
  <si>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</si>
  <si>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</si>
  <si>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</si>
  <si>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</si>
  <si>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</si>
  <si>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</si>
  <si>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</si>
  <si>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</si>
  <si>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</si>
  <si>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</si>
  <si>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</si>
  <si>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</si>
  <si>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</si>
  <si>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</si>
  <si>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</si>
  <si>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</si>
  <si>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</si>
  <si>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</si>
  <si>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</si>
  <si>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</si>
  <si>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</si>
  <si>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</si>
  <si>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</si>
  <si>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</si>
  <si>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</si>
  <si>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</si>
  <si>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</si>
  <si>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</si>
  <si>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</si>
  <si>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</si>
  <si>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</si>
  <si>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</si>
  <si>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</si>
  <si>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</si>
  <si>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</si>
  <si>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</si>
  <si>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</si>
  <si>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</si>
  <si>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</si>
  <si>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</si>
  <si>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</si>
  <si>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</si>
  <si>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</si>
  <si>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</si>
  <si>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</si>
  <si>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</si>
  <si>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</si>
  <si>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</si>
  <si>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</si>
  <si>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</si>
  <si>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</si>
  <si>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</si>
  <si>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</si>
  <si>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</si>
  <si>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</si>
  <si>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</si>
  <si>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</si>
  <si>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</si>
  <si>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</si>
  <si>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</si>
  <si>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</si>
  <si>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</si>
  <si>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</si>
  <si>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</si>
  <si>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</si>
  <si>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</si>
  <si>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</si>
  <si>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</si>
  <si>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</si>
  <si>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</si>
  <si>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</si>
  <si>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</si>
  <si>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</si>
  <si>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</si>
  <si>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</si>
  <si>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</si>
  <si>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</si>
  <si>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</si>
  <si>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</si>
  <si>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</si>
  <si>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</si>
  <si>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</si>
  <si>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</si>
  <si>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</si>
  <si>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</si>
  <si>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</si>
  <si>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</si>
  <si>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</si>
  <si>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</si>
  <si>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</si>
  <si>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</si>
  <si>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</si>
  <si>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</si>
  <si>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</si>
  <si>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</si>
  <si>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</si>
  <si>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</si>
  <si>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</si>
  <si>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</si>
  <si>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</si>
  <si>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</si>
  <si>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</si>
  <si>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</si>
  <si>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</si>
  <si>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</si>
  <si>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</si>
  <si>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</si>
  <si>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</si>
  <si>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</si>
  <si>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</si>
  <si>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</si>
  <si>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</si>
  <si>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</si>
  <si>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</si>
  <si>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</si>
  <si>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</si>
  <si>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</si>
  <si>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</si>
  <si>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</si>
  <si>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</si>
  <si>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</si>
  <si>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</si>
  <si>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</si>
  <si>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</si>
  <si>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</si>
  <si>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</si>
  <si>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</si>
  <si>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</si>
  <si>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</si>
  <si>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</si>
  <si>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</si>
  <si>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</si>
  <si>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</si>
  <si>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</si>
  <si>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</si>
  <si>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</si>
  <si>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</si>
  <si>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</si>
  <si>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</si>
  <si>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</si>
  <si>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</si>
  <si>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</si>
  <si>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</si>
  <si>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</si>
  <si>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</si>
  <si>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</si>
  <si>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</si>
  <si>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</si>
  <si>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</si>
  <si>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</si>
  <si>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</si>
  <si>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</si>
  <si>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</si>
  <si>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</si>
  <si>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</si>
  <si>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</si>
  <si>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</si>
  <si>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</si>
  <si>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</si>
  <si>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</si>
  <si>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</si>
  <si>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</si>
  <si>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</si>
  <si>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</si>
  <si>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</si>
  <si>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</si>
  <si>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</si>
  <si>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</si>
  <si>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</si>
  <si>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</si>
  <si>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</si>
  <si>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</si>
  <si>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</si>
  <si>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</si>
  <si>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</si>
  <si>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</si>
  <si>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</si>
  <si>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</si>
  <si>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</si>
  <si>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</si>
  <si>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</si>
  <si>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</si>
  <si>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</si>
  <si>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</si>
  <si>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</si>
  <si>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</si>
  <si>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</si>
  <si>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</si>
  <si>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</si>
  <si>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</si>
  <si>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</si>
  <si>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</si>
  <si>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</si>
  <si>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</si>
  <si>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</si>
  <si>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</si>
  <si>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</si>
  <si>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</si>
  <si>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</si>
  <si>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</si>
  <si>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</si>
  <si>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</si>
  <si>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</si>
  <si>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</si>
  <si>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</si>
  <si>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</si>
  <si>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</si>
  <si>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</si>
  <si>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</si>
  <si>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</si>
  <si>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</si>
  <si>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</si>
  <si>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</si>
  <si>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</si>
  <si>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</si>
  <si>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</si>
  <si>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</si>
  <si>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</si>
  <si>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</si>
  <si>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</si>
  <si>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</si>
  <si>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</si>
  <si>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</si>
  <si>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</si>
  <si>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</si>
  <si>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</si>
  <si>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</si>
  <si>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</si>
  <si>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</si>
  <si>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</si>
  <si>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</si>
  <si>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</si>
  <si>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</si>
  <si>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</si>
  <si>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</si>
  <si>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</si>
  <si>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</si>
  <si>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</si>
  <si>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</si>
  <si>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</si>
  <si>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</si>
  <si>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</si>
  <si>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</si>
  <si>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</si>
  <si>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</si>
  <si>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</si>
  <si>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</si>
  <si>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</si>
  <si>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</si>
  <si>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</si>
  <si>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</si>
  <si>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</si>
  <si>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</si>
  <si>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</si>
  <si>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</si>
  <si>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</si>
  <si>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</si>
  <si>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</si>
  <si>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</si>
  <si>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</si>
  <si>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</si>
  <si>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</si>
  <si>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</si>
  <si>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</si>
  <si>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</si>
  <si>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</si>
  <si>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</si>
  <si>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</si>
  <si>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</si>
  <si>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</si>
  <si>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</si>
  <si>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</si>
  <si>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</si>
  <si>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</si>
  <si>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</si>
  <si>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</si>
  <si>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</si>
  <si>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</si>
  <si>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</si>
  <si>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</si>
  <si>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</si>
  <si>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</si>
  <si>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</si>
  <si>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</si>
  <si>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</si>
  <si>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</si>
  <si>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</si>
  <si>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</si>
  <si>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</si>
  <si>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</si>
  <si>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</si>
  <si>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</si>
  <si>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</si>
  <si>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</si>
  <si>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</si>
  <si>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</si>
  <si>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</si>
  <si>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</si>
  <si>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</si>
  <si>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</si>
  <si>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</si>
  <si>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</si>
  <si>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</si>
  <si>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</si>
  <si>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</si>
  <si>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</si>
  <si>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</si>
  <si>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</si>
  <si>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</si>
  <si>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</si>
  <si>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</si>
  <si>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</si>
  <si>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</si>
  <si>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</si>
  <si>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</si>
  <si>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</si>
  <si>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</si>
  <si>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</si>
  <si>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</si>
  <si>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</si>
  <si>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</si>
  <si>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</si>
  <si>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</si>
  <si>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</si>
  <si>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</si>
  <si>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</si>
  <si>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</si>
  <si>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</si>
  <si>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</si>
  <si>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</si>
  <si>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</si>
  <si>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</si>
  <si>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</si>
  <si>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</si>
  <si>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</si>
  <si>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</si>
  <si>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</si>
  <si>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</si>
  <si>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</si>
  <si>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</si>
  <si>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</si>
  <si>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</si>
  <si>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</si>
  <si>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</si>
  <si>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</si>
  <si>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</si>
  <si>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</si>
  <si>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</si>
  <si>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</si>
  <si>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</si>
  <si>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</si>
  <si>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</si>
  <si>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</si>
  <si>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</si>
  <si>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</si>
  <si>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</si>
  <si>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</si>
  <si>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</si>
  <si>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</si>
  <si>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</si>
  <si>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</si>
  <si>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</si>
  <si>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</si>
  <si>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</si>
  <si>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</si>
  <si>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</si>
  <si>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</si>
  <si>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</si>
  <si>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</si>
  <si>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</si>
  <si>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</si>
  <si>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</si>
  <si>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</si>
  <si>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</si>
  <si>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</si>
  <si>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</si>
  <si>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</si>
  <si>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</si>
  <si>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</si>
  <si>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</si>
  <si>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</si>
  <si>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</si>
  <si>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</si>
  <si>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</si>
  <si>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</si>
  <si>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</si>
  <si>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</si>
  <si>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</si>
  <si>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</si>
  <si>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</si>
  <si>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</si>
  <si>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</si>
  <si>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</si>
  <si>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</si>
  <si>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</si>
  <si>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</si>
  <si>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</si>
  <si>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</si>
  <si>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</si>
  <si>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</si>
  <si>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</si>
  <si>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</si>
  <si>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</si>
  <si>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</si>
  <si>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</si>
  <si>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</si>
  <si>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</si>
  <si>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</si>
  <si>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</si>
  <si>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</si>
  <si>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</si>
  <si>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</si>
  <si>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</si>
  <si>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</si>
  <si>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</si>
  <si>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</si>
  <si>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</si>
  <si>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</si>
  <si>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</si>
  <si>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</si>
  <si>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</si>
  <si>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</si>
  <si>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</si>
  <si>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</si>
  <si>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</si>
  <si>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</si>
  <si>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</si>
  <si>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</si>
  <si>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</si>
  <si>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</si>
  <si>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</si>
  <si>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</si>
  <si>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</si>
  <si>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</si>
  <si>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</si>
  <si>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</si>
  <si>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</si>
  <si>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</si>
  <si>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</si>
  <si>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</si>
  <si>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</si>
  <si>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</si>
  <si>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</si>
  <si>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</si>
  <si>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</si>
  <si>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</si>
  <si>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</si>
  <si>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</si>
  <si>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</si>
  <si>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</si>
  <si>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</si>
  <si>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</si>
  <si>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</si>
  <si>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</si>
  <si>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</si>
  <si>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</si>
  <si>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</si>
  <si>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</si>
  <si>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</si>
  <si>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</si>
  <si>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</si>
  <si>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</si>
  <si>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</si>
  <si>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</si>
  <si>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</si>
  <si>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</si>
  <si>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</si>
  <si>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</si>
  <si>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</si>
  <si>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</si>
  <si>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</si>
  <si>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</si>
  <si>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</si>
  <si>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</si>
  <si>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</si>
  <si>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</si>
  <si>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</si>
  <si>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</si>
  <si>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</si>
  <si>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</si>
  <si>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</si>
  <si>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</si>
  <si>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</si>
  <si>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</si>
  <si>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</si>
  <si>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</si>
  <si>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</si>
  <si>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</si>
  <si>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</si>
  <si>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</si>
  <si>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</si>
  <si>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</si>
  <si>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</si>
  <si>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</si>
  <si>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</si>
  <si>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</si>
  <si>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</si>
  <si>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</si>
  <si>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</si>
  <si>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</si>
  <si>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</si>
  <si>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</si>
  <si>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</si>
  <si>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</si>
  <si>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</si>
  <si>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</si>
  <si>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</si>
  <si>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</si>
  <si>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</si>
  <si>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</si>
  <si>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</si>
  <si>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</si>
  <si>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</si>
  <si>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</si>
  <si>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</si>
  <si>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</si>
  <si>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</si>
  <si>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</si>
  <si>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</si>
  <si>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</si>
  <si>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</si>
  <si>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</si>
  <si>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</si>
  <si>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</si>
  <si>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</si>
  <si>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</si>
  <si>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</si>
  <si>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</si>
  <si>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</si>
  <si>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</si>
  <si>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</si>
  <si>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</si>
  <si>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</si>
  <si>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</si>
  <si>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</si>
  <si>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</si>
  <si>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</si>
  <si>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</si>
  <si>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</si>
  <si>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</si>
  <si>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</si>
  <si>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</si>
  <si>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</si>
  <si>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</si>
  <si>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</si>
  <si>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</si>
  <si>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</si>
  <si>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</si>
  <si>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</si>
  <si>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</si>
  <si>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</si>
  <si>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</si>
  <si>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</si>
  <si>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</si>
  <si>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</si>
  <si>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</si>
  <si>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</si>
  <si>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</si>
  <si>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</si>
  <si>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</si>
  <si>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</si>
  <si>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</si>
  <si>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</si>
  <si>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</si>
  <si>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</si>
  <si>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</si>
  <si>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</si>
  <si>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</si>
  <si>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</si>
  <si>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</si>
  <si>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</si>
  <si>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</si>
  <si>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</si>
  <si>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</si>
  <si>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</si>
  <si>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</si>
  <si>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</si>
  <si>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</si>
  <si>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</si>
  <si>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</si>
  <si>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</si>
  <si>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</si>
  <si>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</si>
  <si>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</si>
  <si>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</si>
  <si>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</si>
  <si>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</si>
  <si>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</si>
  <si>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</si>
  <si>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</si>
  <si>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</si>
  <si>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</si>
  <si>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</si>
  <si>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</si>
  <si>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</si>
  <si>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</si>
  <si>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</si>
  <si>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</si>
  <si>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</si>
  <si>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</si>
  <si>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</si>
  <si>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</si>
  <si>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</si>
  <si>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</si>
  <si>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</si>
  <si>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</si>
  <si>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</si>
  <si>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</si>
  <si>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</si>
  <si>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</si>
  <si>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</si>
  <si>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</si>
  <si>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</si>
  <si>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</si>
  <si>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</si>
  <si>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</si>
  <si>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</si>
  <si>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</si>
  <si>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</si>
  <si>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</si>
  <si>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</si>
  <si>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</si>
  <si>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</si>
  <si>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</si>
  <si>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</si>
  <si>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</si>
  <si>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</si>
  <si>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</si>
  <si>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</si>
  <si>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</si>
  <si>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</si>
  <si>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</si>
  <si>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</si>
  <si>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</si>
  <si>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</si>
  <si>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</si>
  <si>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</si>
  <si>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</si>
  <si>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</si>
  <si>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</si>
  <si>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</si>
  <si>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</si>
  <si>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</si>
  <si>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</si>
  <si>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</si>
  <si>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</si>
  <si>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</si>
  <si>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</si>
  <si>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</si>
  <si>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</si>
  <si>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</si>
  <si>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</si>
  <si>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</si>
  <si>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</si>
  <si>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</si>
  <si>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</si>
  <si>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</si>
  <si>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</si>
  <si>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</si>
  <si>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</si>
  <si>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</si>
  <si>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</si>
  <si>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</si>
  <si>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</si>
  <si>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</si>
  <si>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</si>
  <si>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</si>
  <si>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</si>
  <si>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</si>
  <si>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</si>
  <si>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</si>
  <si>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</si>
  <si>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</si>
  <si>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</si>
  <si>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</si>
  <si>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</si>
  <si>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</si>
  <si>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</si>
  <si>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</si>
  <si>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</si>
  <si>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</si>
  <si>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</si>
  <si>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</si>
  <si>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</si>
  <si>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</si>
  <si>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</si>
  <si>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</si>
  <si>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</si>
  <si>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</si>
  <si>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</si>
  <si>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</si>
  <si>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</si>
  <si>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</si>
  <si>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</si>
  <si>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</si>
  <si>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</si>
  <si>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</si>
  <si>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</si>
  <si>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</si>
  <si>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</si>
  <si>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</si>
  <si>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</si>
  <si>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</si>
  <si>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</si>
  <si>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</si>
  <si>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</si>
  <si>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</si>
  <si>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</si>
  <si>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</si>
  <si>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</si>
  <si>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</si>
  <si>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</si>
  <si>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</si>
  <si>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</si>
  <si>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</si>
  <si>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</si>
  <si>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</si>
  <si>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</si>
  <si>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</si>
  <si>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</si>
  <si>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</si>
  <si>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</si>
  <si>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</si>
  <si>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</si>
  <si>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</si>
  <si>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</si>
  <si>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</si>
  <si>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</si>
  <si>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</si>
  <si>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</si>
  <si>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</si>
  <si>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</si>
  <si>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</si>
  <si>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</si>
  <si>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</si>
  <si>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</si>
  <si>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</si>
  <si>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</si>
  <si>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</si>
  <si>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</si>
  <si>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</si>
  <si>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</si>
  <si>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</si>
  <si>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</si>
  <si>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</si>
  <si>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</si>
  <si>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</si>
  <si>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</si>
  <si>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</si>
  <si>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</si>
  <si>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</si>
  <si>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</si>
  <si>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</si>
  <si>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</si>
  <si>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</si>
  <si>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</si>
  <si>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</si>
  <si>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</si>
  <si>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</si>
  <si>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</si>
  <si>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</si>
  <si>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</si>
  <si>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</si>
  <si>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</si>
  <si>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</si>
  <si>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</si>
  <si>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</si>
  <si>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</si>
  <si>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</si>
  <si>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</si>
  <si>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</si>
  <si>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</si>
  <si>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</si>
  <si>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</si>
  <si>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</si>
  <si>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</si>
  <si>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</si>
  <si>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</si>
  <si>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</si>
  <si>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</si>
  <si>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</si>
  <si>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</si>
  <si>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</si>
  <si>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</si>
  <si>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</si>
  <si>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</si>
  <si>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</si>
  <si>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</si>
  <si>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</si>
  <si>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</si>
  <si>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</si>
  <si>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</si>
  <si>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</si>
  <si>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</si>
  <si>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</si>
  <si>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</si>
  <si>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</si>
  <si>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</si>
  <si>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</si>
  <si>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</si>
  <si>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</si>
  <si>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</si>
  <si>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</si>
  <si>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</si>
  <si>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</si>
  <si>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</si>
  <si>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</si>
  <si>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</si>
  <si>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</si>
  <si>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</si>
  <si>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</si>
  <si>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</si>
  <si>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</si>
  <si>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</si>
  <si>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</si>
  <si>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</si>
  <si>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</si>
  <si>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</si>
  <si>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</si>
  <si>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</si>
  <si>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</si>
  <si>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</si>
  <si>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</si>
  <si>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</si>
  <si>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</si>
  <si>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</si>
  <si>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</si>
  <si>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</si>
  <si>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</si>
  <si>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</si>
  <si>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</si>
  <si>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</si>
  <si>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</si>
  <si>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</si>
  <si>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</si>
  <si>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</si>
  <si>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</si>
  <si>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</si>
  <si>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</si>
  <si>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</si>
  <si>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</si>
  <si>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</si>
  <si>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</si>
  <si>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</si>
  <si>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</si>
  <si>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</si>
  <si>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</si>
  <si>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</si>
  <si>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</si>
  <si>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</si>
  <si>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</si>
  <si>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</si>
  <si>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</si>
  <si>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</si>
  <si>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</si>
  <si>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</si>
  <si>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</si>
  <si>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</si>
  <si>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</si>
  <si>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</si>
  <si>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</si>
  <si>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</si>
  <si>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</si>
  <si>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</si>
  <si>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</si>
  <si>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</si>
  <si>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</si>
  <si>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</si>
  <si>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</si>
  <si>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</si>
  <si>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</si>
  <si>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</si>
  <si>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</si>
  <si>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</si>
  <si>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</si>
  <si>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</si>
  <si>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</si>
  <si>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</si>
  <si>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</si>
  <si>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</si>
  <si>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</si>
  <si>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</si>
  <si>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</si>
  <si>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</si>
  <si>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</si>
  <si>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</si>
  <si>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</si>
  <si>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</si>
  <si>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</si>
  <si>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</si>
  <si>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</si>
  <si>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</si>
  <si>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</si>
  <si>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</si>
  <si>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</si>
  <si>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</si>
  <si>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</si>
  <si>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</si>
  <si>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</si>
  <si>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</si>
  <si>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</si>
  <si>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</si>
  <si>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</si>
  <si>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</si>
  <si>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</si>
  <si>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</si>
  <si>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</si>
  <si>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</si>
  <si>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</si>
  <si>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</si>
  <si>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</si>
  <si>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</si>
  <si>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</si>
  <si>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</si>
  <si>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</si>
  <si>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</si>
  <si>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</si>
  <si>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</si>
  <si>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</si>
  <si>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</si>
  <si>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</si>
  <si>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</si>
  <si>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</si>
  <si>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</si>
  <si>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</si>
  <si>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</si>
  <si>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</si>
  <si>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</si>
  <si>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</si>
  <si>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</si>
  <si>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</si>
  <si>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</si>
  <si>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</si>
  <si>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</si>
  <si>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</si>
  <si>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</si>
  <si>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</si>
  <si>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</si>
  <si>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</si>
  <si>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</si>
  <si>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</si>
  <si>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</si>
  <si>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</si>
  <si>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</si>
  <si>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</si>
  <si>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</si>
  <si>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</si>
  <si>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</si>
  <si>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</si>
  <si>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</si>
  <si>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</si>
  <si>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</si>
  <si>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</si>
  <si>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</si>
  <si>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</si>
  <si>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</si>
  <si>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</si>
  <si>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</si>
  <si>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</si>
  <si>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</si>
  <si>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</si>
  <si>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</si>
  <si>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</si>
  <si>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</si>
  <si>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</si>
  <si>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</si>
  <si>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</si>
  <si>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</si>
  <si>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</si>
  <si>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</si>
  <si>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</si>
  <si>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</si>
  <si>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</si>
  <si>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</si>
  <si>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</si>
  <si>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</si>
  <si>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</si>
  <si>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</si>
  <si>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</si>
  <si>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</si>
  <si>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</si>
  <si>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</si>
  <si>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</si>
  <si>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</si>
  <si>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</si>
  <si>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</si>
  <si>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</si>
  <si>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</si>
  <si>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</si>
  <si>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</si>
  <si>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</si>
  <si>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</si>
  <si>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</si>
  <si>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</si>
  <si>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</si>
  <si>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</si>
  <si>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</si>
  <si>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</si>
  <si>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</si>
  <si>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</si>
  <si>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</si>
  <si>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</si>
  <si>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</si>
  <si>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</si>
  <si>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</si>
  <si>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</si>
  <si>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</si>
  <si>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</si>
  <si>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</si>
  <si>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</si>
  <si>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</si>
  <si>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</si>
  <si>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</si>
  <si>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</si>
  <si>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</si>
  <si>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</si>
  <si>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</si>
  <si>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</si>
  <si>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</si>
  <si>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</si>
  <si>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</si>
  <si>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</si>
  <si>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</si>
  <si>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</si>
  <si>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</si>
  <si>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</si>
  <si>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</si>
  <si>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</si>
  <si>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</si>
  <si>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</si>
  <si>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</si>
  <si>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</si>
  <si>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</si>
  <si>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</si>
  <si>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</si>
  <si>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</si>
  <si>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</si>
  <si>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</si>
  <si>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</si>
  <si>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</si>
  <si>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</si>
  <si>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</si>
  <si>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</si>
  <si>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</si>
  <si>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</si>
  <si>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</si>
  <si>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</si>
  <si>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</si>
  <si>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</si>
  <si>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</si>
  <si>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</si>
  <si>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</si>
  <si>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</si>
  <si>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</si>
  <si>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</si>
  <si>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</si>
  <si>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</si>
  <si>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</si>
  <si>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</si>
  <si>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</si>
  <si>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</si>
  <si>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</si>
  <si>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</si>
  <si>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</si>
  <si>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</si>
  <si>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</si>
  <si>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</si>
  <si>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</si>
  <si>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</si>
  <si>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</si>
  <si>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</si>
  <si>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</si>
  <si>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</si>
  <si>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</si>
  <si>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</si>
  <si>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</si>
  <si>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</si>
  <si>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</si>
  <si>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</si>
  <si>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</si>
  <si>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</si>
  <si>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</si>
  <si>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</si>
  <si>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</si>
  <si>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</si>
  <si>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</si>
  <si>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</si>
  <si>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</si>
  <si>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</si>
  <si>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</si>
  <si>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</si>
  <si>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</si>
  <si>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</si>
  <si>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</si>
  <si>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</si>
  <si>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</si>
  <si>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</si>
  <si>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</si>
  <si>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</si>
  <si>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</si>
  <si>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</si>
  <si>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</si>
  <si>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</si>
  <si>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</si>
  <si>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</si>
  <si>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</si>
  <si>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</si>
  <si>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</si>
  <si>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</si>
  <si>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</si>
  <si>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</si>
  <si>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</si>
  <si>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</si>
  <si>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</si>
  <si>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</si>
  <si>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</si>
  <si>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</si>
  <si>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</si>
  <si>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</si>
  <si>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</si>
  <si>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</si>
  <si>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</si>
  <si>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</si>
  <si>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</si>
  <si>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</si>
  <si>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</si>
  <si>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</si>
  <si>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</si>
  <si>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</si>
  <si>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</si>
  <si>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</si>
  <si>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</si>
  <si>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</si>
  <si>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</si>
  <si>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</si>
  <si>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</si>
  <si>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</si>
  <si>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</si>
  <si>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</si>
  <si>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</si>
  <si>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</si>
  <si>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</si>
  <si>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</si>
  <si>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</si>
  <si>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</si>
  <si>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</si>
  <si>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</si>
  <si>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</si>
  <si>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</si>
  <si>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</si>
  <si>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</si>
  <si>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</si>
  <si>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</si>
  <si>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</si>
  <si>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</si>
  <si>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</si>
  <si>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</si>
  <si>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</si>
  <si>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</si>
  <si>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</si>
  <si>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</si>
  <si>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</si>
  <si>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</si>
  <si>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</si>
  <si>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</si>
  <si>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</si>
  <si>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</si>
  <si>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</si>
  <si>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</si>
  <si>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</si>
  <si>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</si>
  <si>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</si>
  <si>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</si>
  <si>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</si>
  <si>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</si>
  <si>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</si>
  <si>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</si>
  <si>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</si>
  <si>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</si>
  <si>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</si>
  <si>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</si>
  <si>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</si>
  <si>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</si>
  <si>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</si>
  <si>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</si>
  <si>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</si>
  <si>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</si>
  <si>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</si>
  <si>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</si>
  <si>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</si>
  <si>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</si>
  <si>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</si>
  <si>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</si>
  <si>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</si>
  <si>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</si>
  <si>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</si>
  <si>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</si>
  <si>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</si>
  <si>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</si>
  <si>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</si>
  <si>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</si>
  <si>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</si>
  <si>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</si>
  <si>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</si>
  <si>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</si>
  <si>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</si>
  <si>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</si>
  <si>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</si>
  <si>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</si>
  <si>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</si>
  <si>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</si>
  <si>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</si>
  <si>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</si>
  <si>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</si>
  <si>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</si>
  <si>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</si>
  <si>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</si>
  <si>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</si>
  <si>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</si>
  <si>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</si>
  <si>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</si>
  <si>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</si>
  <si>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</si>
  <si>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</si>
  <si>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</si>
  <si>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</si>
  <si>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</si>
  <si>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</si>
  <si>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</si>
  <si>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</si>
  <si>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</si>
  <si>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</si>
  <si>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</si>
  <si>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</si>
  <si>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</si>
  <si>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</si>
  <si>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</si>
  <si>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</si>
  <si>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</si>
  <si>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</si>
  <si>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</si>
  <si>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</si>
  <si>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</si>
  <si>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</si>
  <si>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</si>
  <si>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</si>
  <si>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</si>
  <si>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</si>
  <si>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</si>
  <si>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</si>
  <si>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</si>
  <si>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</si>
  <si>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</si>
  <si>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</si>
  <si>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</si>
  <si>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</si>
  <si>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</si>
  <si>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</si>
  <si>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</si>
  <si>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</si>
  <si>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</si>
  <si>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</si>
  <si>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</si>
  <si>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</si>
  <si>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</si>
  <si>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</si>
  <si>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</si>
  <si>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</si>
  <si>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</si>
  <si>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</si>
  <si>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</si>
  <si>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</si>
  <si>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</si>
  <si>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</si>
  <si>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</si>
  <si>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</si>
  <si>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</si>
  <si>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</si>
  <si>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</si>
  <si>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</si>
  <si>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</si>
  <si>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</si>
  <si>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</si>
  <si>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</si>
  <si>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</si>
  <si>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</si>
  <si>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</si>
  <si>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</si>
  <si>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</si>
  <si>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</si>
  <si>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</si>
  <si>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</si>
  <si>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</si>
  <si>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</si>
  <si>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</si>
  <si>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</si>
  <si>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</si>
  <si>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</si>
  <si>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</si>
  <si>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</si>
  <si>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</si>
  <si>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</si>
  <si>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</si>
  <si>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</si>
  <si>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</si>
  <si>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</si>
  <si>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</si>
  <si>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</si>
  <si>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</si>
  <si>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</si>
  <si>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</si>
  <si>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</si>
  <si>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</si>
  <si>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</si>
  <si>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</si>
  <si>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</si>
  <si>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</si>
  <si>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</si>
  <si>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</si>
  <si>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</si>
  <si>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</si>
  <si>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</si>
  <si>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</si>
  <si>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</si>
  <si>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</si>
  <si>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</si>
  <si>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</si>
  <si>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</si>
  <si>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</si>
  <si>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</si>
  <si>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</si>
  <si>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</si>
  <si>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</si>
  <si>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</si>
  <si>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</si>
  <si>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</si>
  <si>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</si>
  <si>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</si>
  <si>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</si>
  <si>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</si>
  <si>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</si>
  <si>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</si>
  <si>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</si>
  <si>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</si>
  <si>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</si>
  <si>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</si>
  <si>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</si>
  <si>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</si>
  <si>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</si>
  <si>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</si>
  <si>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</si>
  <si>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</si>
  <si>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</si>
  <si>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</si>
  <si>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</si>
  <si>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</si>
  <si>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</si>
  <si>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</si>
  <si>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</si>
  <si>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</si>
  <si>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</si>
  <si>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</si>
  <si>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</si>
  <si>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</si>
  <si>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</si>
  <si>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</si>
  <si>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</si>
  <si>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</si>
  <si>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</si>
  <si>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</si>
  <si>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</si>
  <si>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</si>
  <si>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</si>
  <si>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</si>
  <si>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</si>
  <si>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</si>
  <si>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</si>
  <si>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</si>
  <si>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</si>
  <si>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</si>
  <si>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</si>
  <si>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</si>
  <si>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</si>
  <si>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</si>
  <si>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</si>
  <si>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</si>
  <si>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</si>
  <si>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</si>
  <si>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</si>
  <si>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</si>
  <si>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</si>
  <si>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</si>
  <si>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</si>
  <si>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</si>
  <si>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</si>
  <si>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</si>
  <si>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</si>
  <si>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</si>
  <si>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</si>
  <si>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</si>
  <si>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</si>
  <si>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</si>
  <si>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</si>
  <si>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</si>
  <si>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</si>
  <si>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</si>
  <si>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</si>
  <si>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</si>
  <si>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</si>
  <si>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</si>
  <si>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</si>
  <si>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</si>
  <si>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</si>
  <si>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</si>
  <si>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</si>
  <si>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</si>
  <si>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</si>
  <si>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</si>
  <si>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</si>
  <si>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</si>
  <si>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</si>
  <si>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</si>
  <si>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</si>
  <si>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</si>
  <si>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</si>
  <si>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</si>
  <si>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</si>
  <si>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</si>
  <si>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</si>
  <si>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</si>
  <si>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</si>
  <si>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</si>
  <si>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</si>
  <si>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</si>
  <si>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</si>
  <si>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</si>
  <si>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</si>
  <si>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</si>
  <si>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</si>
  <si>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</si>
  <si>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</si>
  <si>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</si>
  <si>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</si>
  <si>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</si>
  <si>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</si>
  <si>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</si>
  <si>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</si>
  <si>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</si>
  <si>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</si>
  <si>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</si>
  <si>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</si>
  <si>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</si>
  <si>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</si>
  <si>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</si>
  <si>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</si>
  <si>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</si>
  <si>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</si>
  <si>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</si>
  <si>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</si>
  <si>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</si>
  <si>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</si>
  <si>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</si>
  <si>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</si>
  <si>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</si>
  <si>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</si>
  <si>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</si>
  <si>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</si>
  <si>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</si>
  <si>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</si>
  <si>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</si>
  <si>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</si>
  <si>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</si>
  <si>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</si>
  <si>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</si>
  <si>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</si>
  <si>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</si>
  <si>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</si>
  <si>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</si>
  <si>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</si>
  <si>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</si>
  <si>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</si>
  <si>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</si>
  <si>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</si>
  <si>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</si>
  <si>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</si>
  <si>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</si>
  <si>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</si>
  <si>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</si>
  <si>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</si>
  <si>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</si>
  <si>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</si>
  <si>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</si>
  <si>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</si>
  <si>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</si>
  <si>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</si>
  <si>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</si>
  <si>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</si>
  <si>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</si>
  <si>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</si>
  <si>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</si>
  <si>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</si>
  <si>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</si>
  <si>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</si>
  <si>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</si>
  <si>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</si>
  <si>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</si>
  <si>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</si>
  <si>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</si>
  <si>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</si>
  <si>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</si>
  <si>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</si>
  <si>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</si>
  <si>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</si>
  <si>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</si>
  <si>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</si>
  <si>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</si>
  <si>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</si>
  <si>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</si>
  <si>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</si>
  <si>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</si>
  <si>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</si>
  <si>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</si>
  <si>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</si>
  <si>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</si>
  <si>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</si>
  <si>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</si>
  <si>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</si>
  <si>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</si>
  <si>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</si>
  <si>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</si>
  <si>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</si>
  <si>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</si>
  <si>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</si>
  <si>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</si>
  <si>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</si>
  <si>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</si>
  <si>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</si>
  <si>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</si>
  <si>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</si>
  <si>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</si>
  <si>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</si>
  <si>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</si>
  <si>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</si>
  <si>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</si>
  <si>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</si>
  <si>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</si>
  <si>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</si>
  <si>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</si>
  <si>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</si>
  <si>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</si>
  <si>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</si>
  <si>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</si>
  <si>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</si>
  <si>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</si>
  <si>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</si>
  <si>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</si>
  <si>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</si>
  <si>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</si>
  <si>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</si>
  <si>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</si>
  <si>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</si>
  <si>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</si>
  <si>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</si>
  <si>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</si>
  <si>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</si>
  <si>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</si>
  <si>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</si>
  <si>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</si>
  <si>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</si>
  <si>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</si>
  <si>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</si>
  <si>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</si>
  <si>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</si>
  <si>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</si>
  <si>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</si>
  <si>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</si>
  <si>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</si>
  <si>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</si>
  <si>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</si>
  <si>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</si>
  <si>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</si>
  <si>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</si>
  <si>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</si>
  <si>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</si>
  <si>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</si>
  <si>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</si>
  <si>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</si>
  <si>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</si>
  <si>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</si>
  <si>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</si>
  <si>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</si>
  <si>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</si>
  <si>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</si>
  <si>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</si>
  <si>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</si>
  <si>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</si>
  <si>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</si>
  <si>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</si>
  <si>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</si>
  <si>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</si>
  <si>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</si>
  <si>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</si>
  <si>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</si>
  <si>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</si>
  <si>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</si>
  <si>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</si>
  <si>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</si>
  <si>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</si>
  <si>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</si>
  <si>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</si>
  <si>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</si>
  <si>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</si>
  <si>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</si>
  <si>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</si>
  <si>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</si>
  <si>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</si>
  <si>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</si>
  <si>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</si>
  <si>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</si>
  <si>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</si>
  <si>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</si>
  <si>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</si>
  <si>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</si>
  <si>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</si>
  <si>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</si>
  <si>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</si>
  <si>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</si>
  <si>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</si>
  <si>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</si>
  <si>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</si>
  <si>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</si>
  <si>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</si>
  <si>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</si>
  <si>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</si>
  <si>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</si>
  <si>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</si>
  <si>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</si>
  <si>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</si>
  <si>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</si>
  <si>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</si>
  <si>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</si>
  <si>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</si>
  <si>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</si>
  <si>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</si>
  <si>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</si>
  <si>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</si>
  <si>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</si>
  <si>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</si>
  <si>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</si>
  <si>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</si>
  <si>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</si>
  <si>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</si>
  <si>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</si>
  <si>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</si>
  <si>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</si>
  <si>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</si>
  <si>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</si>
  <si>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</si>
  <si>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</si>
  <si>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</si>
  <si>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</si>
  <si>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</si>
  <si>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</si>
  <si>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</si>
  <si>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</si>
  <si>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</si>
  <si>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</si>
  <si>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</si>
  <si>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</si>
  <si>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</si>
  <si>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</si>
  <si>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</si>
  <si>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</si>
  <si>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</si>
  <si>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</si>
  <si>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</si>
  <si>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</si>
  <si>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</si>
  <si>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</si>
  <si>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</si>
  <si>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</si>
  <si>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</si>
  <si>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</si>
  <si>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</si>
  <si>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</si>
  <si>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</si>
  <si>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</si>
  <si>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</si>
  <si>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</si>
  <si>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</si>
  <si>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</si>
  <si>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</si>
  <si>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</si>
  <si>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</si>
  <si>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</si>
  <si>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</si>
  <si>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</si>
  <si>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</si>
  <si>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</si>
  <si>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</si>
  <si>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</si>
  <si>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</si>
  <si>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</si>
  <si>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</si>
  <si>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</si>
  <si>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</si>
  <si>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</si>
  <si>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</si>
  <si>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</si>
  <si>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</si>
  <si>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</si>
  <si>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</si>
  <si>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</si>
  <si>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</si>
  <si>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</si>
  <si>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</si>
  <si>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</si>
  <si>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</si>
  <si>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</si>
  <si>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</si>
  <si>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</si>
  <si>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</si>
  <si>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</si>
  <si>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</si>
  <si>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</si>
  <si>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</si>
  <si>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</si>
  <si>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</si>
  <si>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</si>
  <si>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</si>
  <si>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</si>
  <si>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</si>
  <si>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</si>
  <si>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</si>
  <si>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</si>
  <si>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</si>
  <si>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</si>
  <si>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</si>
  <si>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</si>
  <si>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</si>
  <si>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</si>
  <si>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</si>
  <si>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</si>
  <si>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</si>
  <si>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</si>
  <si>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</si>
  <si>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</si>
  <si>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</si>
  <si>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</si>
  <si>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</si>
  <si>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</si>
  <si>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</si>
  <si>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</si>
  <si>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</si>
  <si>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</si>
  <si>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</si>
  <si>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</si>
  <si>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</si>
  <si>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</si>
  <si>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</si>
  <si>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</si>
  <si>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</si>
  <si>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</si>
  <si>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</si>
  <si>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</si>
  <si>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</si>
  <si>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</si>
  <si>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</si>
  <si>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</si>
  <si>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</si>
  <si>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</si>
  <si>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</si>
  <si>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</si>
  <si>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</si>
  <si>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</si>
  <si>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</si>
  <si>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</si>
  <si>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</si>
  <si>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</si>
  <si>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</si>
  <si>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</si>
  <si>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</si>
  <si>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</si>
  <si>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</si>
  <si>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</si>
  <si>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</si>
  <si>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</si>
  <si>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</si>
  <si>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</si>
  <si>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</si>
  <si>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</si>
  <si>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</si>
  <si>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</si>
  <si>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</si>
  <si>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</si>
  <si>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</si>
  <si>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</si>
  <si>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</si>
  <si>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</si>
  <si>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</si>
  <si>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</si>
  <si>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</si>
  <si>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</si>
  <si>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</si>
  <si>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</si>
  <si>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</si>
  <si>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</si>
  <si>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</si>
  <si>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</si>
  <si>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</si>
  <si>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</si>
  <si>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</si>
  <si>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</si>
  <si>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</si>
  <si>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</si>
  <si>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</si>
  <si>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</si>
  <si>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</si>
  <si>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</si>
  <si>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</si>
  <si>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</si>
  <si>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</si>
  <si>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</si>
  <si>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</si>
  <si>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</si>
  <si>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</si>
  <si>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</si>
  <si>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</si>
  <si>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</si>
  <si>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</si>
  <si>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</si>
  <si>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</si>
  <si>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</si>
  <si>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</si>
  <si>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</si>
  <si>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</si>
  <si>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</si>
  <si>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</si>
  <si>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</si>
  <si>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</si>
  <si>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</si>
  <si>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</si>
  <si>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</si>
  <si>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</si>
  <si>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</si>
  <si>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</si>
  <si>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</si>
  <si>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</si>
  <si>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</si>
  <si>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</si>
  <si>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</si>
  <si>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</si>
  <si>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</si>
  <si>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</si>
  <si>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</si>
  <si>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</si>
  <si>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</si>
  <si>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</si>
  <si>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</si>
  <si>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</si>
  <si>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</si>
  <si>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</si>
  <si>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</si>
  <si>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</si>
  <si>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</si>
  <si>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</si>
  <si>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</si>
  <si>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</si>
  <si>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</si>
  <si>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</si>
  <si>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</si>
  <si>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</si>
  <si>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</si>
  <si>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</si>
  <si>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</si>
  <si>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</si>
  <si>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</si>
  <si>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</si>
  <si>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</si>
  <si>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</si>
  <si>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</si>
  <si>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</si>
  <si>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</si>
  <si>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</si>
  <si>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</si>
  <si>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</si>
  <si>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</si>
  <si>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</si>
  <si>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</si>
  <si>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</si>
  <si>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</si>
  <si>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</si>
  <si>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</si>
  <si>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</si>
  <si>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</si>
  <si>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</si>
  <si>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</si>
  <si>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</si>
  <si>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</si>
  <si>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</si>
  <si>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</si>
  <si>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</si>
  <si>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</si>
  <si>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</si>
  <si>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</si>
  <si>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</si>
  <si>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</si>
  <si>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</si>
  <si>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</si>
  <si>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</si>
  <si>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</si>
  <si>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</si>
  <si>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</si>
  <si>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</si>
  <si>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</si>
  <si>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</si>
  <si>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</si>
  <si>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</si>
  <si>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</si>
  <si>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</si>
  <si>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</si>
  <si>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</si>
  <si>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</si>
  <si>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</si>
  <si>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</si>
  <si>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</si>
  <si>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</si>
  <si>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</si>
  <si>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</si>
  <si>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</si>
  <si>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</si>
  <si>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</si>
  <si>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</si>
  <si>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</si>
  <si>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</si>
  <si>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</si>
  <si>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</si>
  <si>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</si>
  <si>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</si>
  <si>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</si>
  <si>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</si>
  <si>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</si>
  <si>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</si>
  <si>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</si>
  <si>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</si>
  <si>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</si>
  <si>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</si>
  <si>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</si>
  <si>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</si>
  <si>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</si>
  <si>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</si>
  <si>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</si>
  <si>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</si>
  <si>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</si>
  <si>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</si>
  <si>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</si>
  <si>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</si>
  <si>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</si>
  <si>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</si>
  <si>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</si>
  <si>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</si>
  <si>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</si>
  <si>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</si>
  <si>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</si>
  <si>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</si>
  <si>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</si>
  <si>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</si>
  <si>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</si>
  <si>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</si>
  <si>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</si>
  <si>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</si>
  <si>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</si>
  <si>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</si>
  <si>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</si>
  <si>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</si>
  <si>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</si>
  <si>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</si>
  <si>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</si>
  <si>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</si>
  <si>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</si>
  <si>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</si>
  <si>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</si>
  <si>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</si>
  <si>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</si>
  <si>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</si>
  <si>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</si>
  <si>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</si>
  <si>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</si>
  <si>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</si>
  <si>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</si>
  <si>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</si>
  <si>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</si>
  <si>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</si>
  <si>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</si>
  <si>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</si>
  <si>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</si>
  <si>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</si>
  <si>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</si>
  <si>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</si>
  <si>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</si>
  <si>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</si>
  <si>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</si>
  <si>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</si>
  <si>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</si>
  <si>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</si>
  <si>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</si>
  <si>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</si>
  <si>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</si>
  <si>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</si>
  <si>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</si>
  <si>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</si>
  <si>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</si>
  <si>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</si>
  <si>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</si>
  <si>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</si>
  <si>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</si>
  <si>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</si>
  <si>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</si>
  <si>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</si>
  <si>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</si>
  <si>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</si>
  <si>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</si>
  <si>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</si>
  <si>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</si>
  <si>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</si>
  <si>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</si>
  <si>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</si>
  <si>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</si>
  <si>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</si>
  <si>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</si>
  <si>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</si>
  <si>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</si>
  <si>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</si>
  <si>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</si>
  <si>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</si>
  <si>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</si>
  <si>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</si>
  <si>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</si>
  <si>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</si>
  <si>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</si>
  <si>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</si>
  <si>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</si>
  <si>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</si>
  <si>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</si>
  <si>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</si>
  <si>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</si>
  <si>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</si>
  <si>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</si>
  <si>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</si>
  <si>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</si>
  <si>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</si>
  <si>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</si>
  <si>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</si>
  <si>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</si>
  <si>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</si>
  <si>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</si>
  <si>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</si>
  <si>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</si>
  <si>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</si>
  <si>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</si>
  <si>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</si>
  <si>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</si>
  <si>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</si>
  <si>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</si>
  <si>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</si>
  <si>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</si>
  <si>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</si>
  <si>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</si>
  <si>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</si>
  <si>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</si>
  <si>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</si>
  <si>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</si>
  <si>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</si>
  <si>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</si>
  <si>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</si>
  <si>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</si>
  <si>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</si>
  <si>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</si>
  <si>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</si>
  <si>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</si>
  <si>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</si>
  <si>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</si>
  <si>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</si>
  <si>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</si>
  <si>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</si>
  <si>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</si>
  <si>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</si>
  <si>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</si>
  <si>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</si>
  <si>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</si>
  <si>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</si>
  <si>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</si>
  <si>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</si>
  <si>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</si>
  <si>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</si>
  <si>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</si>
  <si>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</si>
  <si>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</si>
  <si>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</si>
  <si>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</si>
  <si>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</si>
  <si>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</si>
  <si>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</si>
  <si>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</si>
  <si>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</si>
  <si>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</si>
  <si>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</si>
  <si>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</si>
  <si>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</si>
  <si>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</si>
  <si>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</si>
  <si>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</si>
  <si>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</si>
  <si>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</si>
  <si>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</si>
  <si>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</si>
  <si>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</si>
  <si>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</si>
  <si>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</si>
  <si>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</si>
  <si>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</si>
  <si>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</si>
  <si>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</si>
  <si>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</si>
  <si>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</si>
  <si>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</si>
  <si>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</si>
  <si>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</si>
  <si>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</si>
  <si>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</si>
  <si>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</si>
  <si>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</si>
  <si>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</si>
  <si>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</si>
  <si>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</si>
  <si>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</si>
  <si>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</si>
  <si>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</si>
  <si>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</si>
  <si>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</si>
  <si>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</si>
  <si>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</si>
  <si>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</si>
  <si>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</si>
  <si>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</si>
  <si>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</si>
  <si>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</si>
  <si>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</si>
  <si>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</si>
  <si>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</si>
  <si>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</si>
  <si>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</si>
  <si>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</si>
  <si>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</si>
  <si>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</si>
  <si>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</si>
  <si>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</si>
  <si>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</si>
  <si>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</si>
  <si>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</si>
  <si>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</si>
  <si>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</si>
  <si>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</si>
  <si>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</si>
  <si>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</si>
  <si>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</si>
  <si>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</si>
  <si>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</si>
  <si>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</si>
  <si>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</si>
  <si>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</si>
  <si>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</si>
  <si>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</si>
  <si>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</si>
  <si>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</si>
  <si>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</si>
  <si>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</si>
  <si>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</si>
  <si>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</si>
  <si>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</si>
  <si>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</si>
  <si>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</si>
  <si>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</si>
  <si>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</si>
  <si>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</si>
  <si>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</si>
  <si>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</si>
  <si>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</si>
  <si>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</si>
  <si>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</si>
  <si>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</si>
  <si>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</si>
  <si>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</si>
  <si>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</si>
  <si>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</si>
  <si>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</si>
  <si>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</si>
  <si>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</si>
  <si>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</si>
  <si>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</si>
  <si>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</si>
  <si>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</si>
  <si>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</si>
  <si>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</si>
  <si>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</si>
  <si>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</si>
  <si>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</si>
  <si>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</si>
  <si>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</si>
  <si>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</si>
  <si>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</si>
  <si>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</si>
  <si>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</si>
  <si>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</si>
  <si>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</si>
  <si>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</si>
  <si>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</si>
  <si>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</si>
  <si>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</si>
  <si>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</si>
  <si>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</si>
  <si>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</si>
  <si>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</si>
  <si>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</si>
  <si>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</si>
  <si>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</si>
  <si>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</si>
  <si>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</si>
  <si>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</si>
  <si>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</si>
  <si>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</si>
  <si>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</si>
  <si>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</si>
  <si>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</si>
  <si>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</si>
  <si>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</si>
  <si>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</si>
  <si>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</si>
  <si>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</si>
  <si>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</si>
  <si>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</si>
  <si>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</si>
  <si>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</si>
  <si>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</si>
  <si>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</si>
  <si>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</si>
  <si>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</si>
  <si>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</si>
  <si>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</si>
  <si>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</si>
  <si>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</si>
  <si>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</si>
  <si>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</si>
  <si>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</si>
  <si>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</si>
  <si>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</si>
  <si>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</si>
  <si>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</si>
  <si>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</si>
  <si>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</si>
  <si>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</si>
  <si>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</si>
  <si>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</si>
  <si>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</si>
  <si>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</si>
  <si>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</si>
  <si>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</si>
  <si>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</si>
  <si>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</si>
  <si>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</si>
  <si>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</si>
  <si>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</si>
  <si>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</si>
  <si>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</si>
  <si>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</si>
  <si>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</si>
  <si>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</si>
  <si>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</si>
  <si>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</si>
  <si>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</si>
  <si>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</si>
  <si>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</si>
  <si>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</si>
  <si>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</si>
  <si>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</si>
  <si>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</si>
  <si>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</si>
  <si>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</si>
  <si>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</si>
  <si>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</si>
  <si>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</si>
  <si>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</si>
  <si>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</si>
  <si>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</si>
  <si>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</si>
  <si>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</si>
  <si>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</si>
  <si>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</si>
  <si>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</si>
  <si>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</si>
  <si>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</si>
  <si>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</si>
  <si>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</si>
  <si>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</si>
  <si>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</si>
  <si>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</si>
  <si>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</si>
  <si>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</si>
  <si>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</si>
  <si>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</si>
  <si>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</si>
  <si>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</si>
  <si>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</si>
  <si>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</si>
  <si>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</si>
  <si>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</si>
  <si>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</si>
  <si>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</si>
  <si>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</si>
  <si>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</si>
  <si>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</si>
  <si>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</si>
  <si>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</si>
  <si>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</si>
  <si>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</si>
  <si>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</si>
  <si>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</si>
  <si>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</si>
  <si>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</si>
  <si>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</si>
  <si>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</si>
  <si>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</si>
  <si>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</si>
  <si>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</si>
  <si>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</si>
  <si>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</si>
  <si>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</si>
  <si>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</si>
  <si>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</si>
  <si>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</si>
  <si>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</si>
  <si>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</si>
  <si>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</si>
  <si>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</si>
  <si>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</si>
  <si>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</si>
  <si>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</si>
  <si>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</si>
  <si>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</si>
  <si>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</si>
  <si>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</si>
  <si>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</si>
  <si>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</si>
  <si>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</si>
  <si>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</si>
  <si>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</si>
  <si>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</si>
  <si>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</si>
  <si>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</si>
  <si>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</si>
  <si>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</si>
  <si>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</si>
  <si>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</si>
  <si>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</si>
  <si>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</si>
  <si>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</si>
  <si>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</si>
  <si>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</si>
  <si>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</si>
  <si>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</si>
  <si>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</si>
  <si>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</si>
  <si>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</si>
  <si>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</si>
  <si>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</si>
  <si>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</si>
  <si>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</si>
  <si>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</si>
  <si>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</si>
  <si>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</si>
  <si>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</si>
  <si>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</si>
  <si>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</si>
  <si>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</si>
  <si>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</si>
  <si>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</si>
  <si>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</si>
  <si>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</si>
  <si>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</si>
  <si>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</si>
  <si>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</si>
  <si>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</si>
  <si>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</si>
  <si>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</si>
  <si>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</si>
  <si>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</si>
  <si>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</si>
  <si>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</si>
  <si>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</si>
  <si>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</si>
  <si>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</si>
  <si>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</si>
  <si>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</si>
  <si>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</si>
  <si>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</si>
  <si>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</si>
  <si>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</si>
  <si>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</si>
  <si>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</si>
  <si>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</si>
  <si>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</si>
  <si>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</si>
  <si>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</si>
  <si>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</si>
  <si>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</si>
  <si>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</si>
  <si>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</si>
  <si>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</si>
  <si>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</si>
  <si>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</si>
  <si>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</si>
  <si>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</si>
  <si>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</si>
  <si>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</si>
  <si>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</si>
  <si>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</si>
  <si>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</si>
  <si>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</si>
  <si>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</si>
  <si>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</si>
  <si>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</si>
  <si>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</si>
  <si>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</si>
  <si>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</si>
  <si>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</si>
  <si>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</si>
  <si>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</si>
  <si>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</si>
  <si>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</si>
  <si>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</si>
  <si>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</si>
  <si>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</si>
  <si>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</si>
  <si>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</si>
  <si>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</si>
  <si>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</si>
  <si>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</si>
  <si>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</si>
  <si>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</si>
  <si>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</si>
  <si>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</si>
  <si>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</si>
  <si>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</si>
  <si>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</si>
  <si>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</si>
  <si>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</si>
  <si>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</si>
  <si>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</si>
  <si>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</si>
  <si>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</si>
  <si>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</si>
  <si>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</si>
  <si>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</si>
  <si>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</si>
  <si>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</si>
  <si>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</si>
  <si>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</si>
  <si>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</si>
  <si>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</si>
  <si>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</si>
  <si>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</si>
  <si>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</si>
  <si>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</si>
  <si>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</si>
  <si>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</si>
  <si>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</si>
  <si>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</si>
  <si>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</si>
  <si>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</si>
  <si>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</si>
  <si>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</si>
  <si>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</si>
  <si>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</si>
  <si>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</si>
  <si>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</si>
  <si>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</si>
  <si>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</si>
  <si>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</si>
  <si>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</si>
  <si>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</si>
  <si>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</si>
  <si>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</si>
  <si>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</si>
  <si>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</si>
  <si>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</si>
  <si>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</si>
  <si>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</si>
  <si>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</si>
  <si>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</si>
  <si>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</si>
  <si>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</si>
  <si>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</si>
  <si>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</si>
  <si>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</si>
  <si>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</si>
  <si>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</si>
  <si>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</si>
  <si>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</si>
  <si>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</si>
  <si>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</si>
  <si>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</si>
  <si>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</si>
  <si>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</si>
  <si>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</si>
  <si>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</si>
  <si>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</si>
  <si>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</si>
  <si>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</si>
  <si>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</si>
  <si>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</si>
  <si>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</si>
  <si>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</si>
  <si>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</si>
  <si>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</si>
  <si>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</si>
  <si>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</si>
  <si>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</si>
  <si>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</si>
  <si>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</si>
  <si>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</si>
  <si>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</si>
  <si>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</si>
  <si>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</si>
  <si>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</si>
  <si>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</si>
  <si>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</si>
  <si>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</si>
  <si>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</si>
  <si>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</si>
  <si>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</si>
  <si>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</si>
  <si>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</si>
  <si>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</si>
  <si>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</si>
  <si>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</si>
  <si>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</si>
  <si>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</si>
  <si>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</si>
  <si>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</si>
  <si>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</si>
  <si>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</si>
  <si>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</si>
  <si>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</si>
  <si>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</si>
  <si>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</si>
  <si>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</si>
  <si>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</si>
  <si>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</si>
  <si>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</si>
  <si>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</si>
  <si>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</si>
  <si>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</si>
  <si>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</si>
  <si>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</si>
  <si>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</si>
  <si>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</si>
  <si>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</si>
  <si>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</si>
  <si>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</si>
  <si>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</si>
  <si>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</si>
  <si>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</si>
  <si>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</si>
  <si>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</si>
  <si>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</si>
  <si>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</si>
  <si>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</si>
  <si>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</si>
  <si>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</si>
  <si>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</si>
  <si>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</si>
  <si>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</si>
  <si>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</si>
  <si>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</si>
  <si>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</si>
  <si>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</si>
  <si>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</si>
  <si>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</si>
  <si>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</si>
  <si>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</si>
  <si>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</si>
  <si>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</si>
  <si>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</si>
  <si>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</si>
  <si>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</si>
  <si>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</si>
  <si>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</si>
  <si>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</si>
  <si>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</si>
  <si>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</si>
  <si>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</si>
  <si>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</si>
  <si>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</si>
  <si>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</si>
  <si>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</si>
  <si>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</si>
  <si>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</si>
  <si>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</si>
  <si>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</si>
  <si>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</si>
  <si>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</si>
  <si>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</si>
  <si>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</si>
  <si>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</si>
  <si>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</si>
  <si>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</si>
  <si>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</si>
  <si>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</si>
  <si>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</si>
  <si>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</si>
  <si>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</si>
  <si>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</si>
  <si>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</si>
  <si>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</si>
  <si>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</si>
  <si>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</si>
  <si>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</si>
  <si>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</si>
  <si>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</si>
  <si>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</si>
  <si>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</si>
  <si>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</si>
  <si>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</si>
  <si>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</si>
  <si>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</si>
  <si>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</si>
  <si>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</si>
  <si>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</si>
  <si>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</si>
  <si>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</si>
  <si>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</si>
  <si>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</si>
  <si>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</si>
  <si>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</si>
  <si>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</si>
  <si>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</si>
  <si>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</si>
  <si>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</si>
  <si>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</si>
  <si>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</si>
  <si>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</si>
  <si>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</si>
  <si>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</si>
  <si>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</si>
  <si>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</si>
  <si>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</si>
  <si>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</si>
  <si>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</si>
  <si>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</si>
  <si>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</si>
  <si>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</si>
  <si>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</si>
  <si>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</si>
  <si>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</si>
  <si>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</si>
  <si>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</si>
  <si>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</si>
  <si>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</si>
  <si>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</si>
  <si>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</si>
  <si>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</si>
  <si>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</si>
  <si>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</si>
  <si>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</si>
  <si>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</si>
  <si>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</si>
  <si>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</si>
  <si>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</si>
  <si>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</si>
  <si>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</si>
  <si>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</si>
  <si>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</si>
  <si>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</si>
  <si>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</si>
  <si>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</si>
  <si>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</si>
  <si>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</si>
  <si>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</si>
  <si>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</si>
  <si>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</si>
  <si>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</si>
  <si>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</si>
  <si>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</si>
  <si>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</si>
  <si>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</si>
  <si>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</si>
  <si>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</si>
  <si>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</si>
  <si>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</si>
  <si>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</si>
  <si>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</si>
  <si>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</si>
  <si>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</si>
  <si>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</si>
  <si>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</si>
  <si>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</si>
  <si>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</si>
  <si>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</si>
  <si>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</si>
  <si>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</si>
  <si>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</si>
  <si>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</si>
  <si>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</si>
  <si>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</si>
  <si>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</si>
  <si>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</si>
  <si>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</si>
  <si>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</si>
  <si>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</si>
  <si>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</si>
  <si>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</si>
  <si>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</si>
  <si>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</si>
  <si>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</si>
  <si>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</si>
  <si>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</si>
  <si>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</si>
  <si>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</si>
  <si>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</si>
  <si>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</si>
  <si>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</si>
  <si>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</si>
  <si>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</si>
  <si>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</si>
  <si>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</si>
  <si>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</si>
  <si>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</si>
  <si>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</si>
  <si>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</si>
  <si>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</si>
  <si>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</si>
  <si>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</si>
  <si>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</si>
  <si>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</si>
  <si>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</si>
  <si>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</si>
  <si>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</si>
  <si>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</si>
  <si>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</si>
  <si>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</si>
  <si>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</si>
  <si>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</si>
  <si>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</si>
  <si>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</si>
  <si>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</si>
  <si>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</si>
  <si>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</si>
  <si>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</si>
  <si>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</si>
  <si>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</si>
  <si>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</si>
  <si>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</si>
  <si>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</si>
  <si>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</si>
  <si>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</si>
  <si>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</si>
  <si>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</si>
  <si>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</si>
  <si>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</si>
  <si>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</si>
  <si>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</si>
  <si>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</si>
  <si>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</si>
  <si>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</si>
  <si>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</si>
  <si>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</si>
  <si>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</si>
  <si>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</si>
  <si>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</si>
  <si>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</si>
  <si>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</si>
  <si>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</si>
  <si>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</si>
  <si>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</si>
  <si>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</si>
  <si>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</si>
  <si>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</si>
  <si>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</si>
  <si>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</si>
  <si>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</si>
  <si>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</si>
  <si>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</si>
  <si>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</si>
  <si>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</si>
  <si>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</si>
  <si>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</si>
  <si>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</si>
  <si>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</si>
  <si>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</si>
  <si>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</si>
  <si>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</si>
  <si>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</si>
  <si>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</si>
  <si>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</si>
  <si>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</si>
  <si>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</si>
  <si>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</si>
  <si>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</si>
  <si>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</si>
  <si>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</si>
  <si>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</si>
  <si>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</si>
  <si>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</si>
  <si>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</si>
  <si>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</si>
  <si>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</si>
  <si>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</si>
  <si>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</si>
  <si>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</si>
  <si>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</si>
  <si>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</si>
  <si>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</si>
  <si>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</si>
  <si>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</si>
  <si>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</si>
  <si>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</si>
  <si>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</si>
  <si>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</si>
  <si>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</si>
  <si>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</si>
  <si>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</si>
  <si>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</si>
  <si>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</si>
  <si>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</si>
  <si>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</si>
  <si>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</si>
  <si>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</si>
  <si>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</si>
  <si>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</si>
  <si>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</si>
  <si>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</si>
  <si>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</si>
  <si>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</si>
  <si>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</si>
  <si>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</si>
  <si>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</si>
  <si>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</si>
  <si>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</si>
  <si>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</si>
  <si>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</si>
  <si>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</si>
  <si>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</si>
  <si>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</si>
  <si>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</si>
  <si>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</si>
  <si>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</si>
  <si>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</si>
  <si>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</si>
  <si>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</si>
  <si>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</si>
  <si>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</si>
  <si>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</si>
  <si>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</si>
  <si>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</si>
  <si>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</si>
  <si>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</si>
  <si>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</si>
  <si>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</si>
  <si>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</si>
  <si>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</si>
  <si>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</si>
  <si>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</si>
  <si>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</si>
  <si>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</si>
  <si>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</si>
  <si>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</si>
  <si>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</si>
  <si>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</si>
  <si>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</si>
  <si>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</si>
  <si>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</si>
  <si>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</si>
  <si>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</si>
  <si>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</si>
  <si>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</si>
  <si>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</si>
  <si>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</si>
  <si>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</si>
  <si>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</si>
  <si>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</si>
  <si>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</si>
  <si>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</si>
  <si>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</si>
  <si>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</si>
  <si>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</si>
  <si>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</si>
  <si>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</si>
  <si>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</si>
  <si>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</si>
  <si>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</si>
  <si>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</si>
  <si>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</si>
  <si>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</si>
  <si>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</si>
  <si>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</si>
  <si>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</si>
  <si>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</si>
  <si>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</si>
  <si>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</si>
  <si>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</si>
  <si>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</si>
  <si>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</si>
  <si>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</si>
  <si>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</si>
  <si>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</si>
  <si>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</si>
  <si>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</si>
  <si>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</si>
  <si>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</si>
  <si>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</si>
  <si>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</si>
  <si>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</si>
  <si>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</si>
  <si>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</si>
  <si>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</si>
  <si>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</si>
  <si>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</si>
  <si>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</si>
  <si>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</si>
  <si>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</si>
  <si>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</si>
  <si>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</si>
  <si>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</si>
  <si>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</si>
  <si>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</si>
  <si>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</si>
  <si>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</si>
  <si>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</si>
  <si>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</si>
  <si>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</si>
  <si>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</si>
  <si>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</si>
  <si>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</si>
  <si>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</si>
  <si>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</si>
  <si>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</si>
  <si>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</si>
  <si>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</si>
  <si>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</si>
  <si>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</si>
  <si>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</si>
  <si>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</si>
  <si>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</si>
  <si>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</si>
  <si>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</si>
  <si>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</si>
  <si>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</si>
  <si>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</si>
  <si>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</si>
  <si>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</si>
  <si>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</si>
  <si>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</si>
  <si>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</si>
  <si>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</si>
  <si>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</si>
  <si>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</si>
  <si>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</si>
  <si>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</si>
  <si>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</si>
  <si>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</si>
  <si>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</si>
  <si>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</si>
  <si>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</si>
  <si>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</si>
  <si>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</si>
  <si>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</si>
  <si>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</si>
  <si>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</si>
  <si>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</si>
  <si>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</si>
  <si>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</si>
  <si>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</si>
  <si>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</si>
  <si>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</si>
  <si>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</si>
  <si>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</si>
  <si>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</si>
  <si>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</si>
  <si>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</si>
  <si>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</si>
  <si>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</si>
  <si>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</si>
  <si>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</si>
  <si>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</si>
  <si>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</si>
  <si>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</si>
  <si>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</si>
  <si>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</si>
  <si>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</si>
  <si>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</si>
  <si>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</si>
  <si>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</si>
  <si>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</si>
  <si>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</si>
  <si>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</si>
  <si>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</si>
  <si>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</si>
  <si>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</si>
  <si>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</si>
  <si>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</si>
  <si>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</si>
  <si>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</si>
  <si>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</si>
  <si>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</si>
  <si>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</si>
  <si>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</si>
  <si>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</si>
  <si>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</si>
  <si>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</si>
  <si>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</si>
  <si>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</si>
  <si>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</si>
  <si>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</si>
  <si>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</si>
  <si>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</si>
  <si>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</si>
  <si>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</si>
  <si>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</si>
  <si>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</si>
  <si>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</si>
  <si>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</si>
  <si>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</si>
  <si>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</si>
  <si>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</si>
  <si>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</si>
  <si>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</si>
  <si>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</si>
  <si>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</si>
  <si>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</si>
  <si>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</si>
  <si>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</si>
  <si>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</si>
  <si>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</si>
  <si>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</si>
  <si>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</si>
  <si>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</si>
  <si>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</si>
  <si>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</si>
  <si>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</si>
  <si>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</si>
  <si>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</si>
  <si>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</si>
  <si>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</si>
  <si>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</si>
  <si>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</si>
  <si>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</si>
  <si>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</si>
  <si>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</si>
  <si>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</si>
  <si>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</si>
  <si>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</si>
  <si>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</si>
  <si>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</si>
  <si>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</si>
  <si>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</si>
  <si>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</si>
  <si>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</si>
  <si>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</si>
  <si>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</si>
  <si>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</si>
  <si>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</si>
  <si>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</si>
  <si>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</si>
  <si>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</si>
  <si>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</si>
  <si>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</si>
  <si>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</si>
  <si>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</si>
  <si>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</si>
  <si>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</si>
  <si>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</si>
  <si>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</si>
  <si>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</si>
  <si>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</si>
  <si>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</si>
  <si>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</si>
  <si>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</si>
  <si>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</si>
  <si>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</si>
  <si>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</si>
  <si>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</si>
  <si>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</si>
  <si>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</si>
  <si>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</si>
  <si>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</si>
  <si>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</si>
  <si>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</si>
  <si>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</si>
  <si>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</si>
  <si>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</si>
  <si>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</si>
  <si>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</si>
  <si>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</si>
  <si>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</si>
  <si>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</si>
  <si>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</si>
  <si>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</si>
  <si>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</si>
  <si>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</si>
  <si>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</si>
  <si>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</si>
  <si>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</si>
  <si>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</si>
  <si>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</si>
  <si>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</si>
  <si>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</si>
  <si>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</si>
  <si>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</si>
  <si>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</si>
  <si>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</si>
  <si>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</si>
  <si>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</si>
  <si>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</si>
  <si>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</si>
  <si>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</si>
  <si>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</si>
  <si>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</si>
  <si>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</si>
  <si>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</si>
  <si>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</si>
  <si>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</si>
  <si>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</si>
  <si>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</si>
  <si>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</si>
  <si>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</si>
  <si>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</si>
  <si>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</si>
  <si>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</si>
  <si>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</si>
  <si>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</si>
  <si>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</si>
  <si>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</si>
  <si>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</si>
  <si>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</si>
  <si>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</si>
  <si>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</si>
  <si>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</si>
  <si>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</si>
  <si>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</si>
  <si>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</si>
  <si>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</si>
  <si>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</si>
  <si>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</si>
  <si>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</si>
  <si>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</si>
  <si>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</si>
  <si>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</si>
  <si>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</si>
  <si>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</si>
  <si>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</si>
  <si>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</si>
  <si>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</si>
  <si>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</si>
  <si>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</si>
  <si>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</si>
  <si>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</si>
  <si>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</si>
  <si>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</si>
  <si>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</si>
  <si>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</si>
  <si>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</si>
  <si>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</si>
  <si>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</si>
  <si>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</si>
  <si>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</si>
  <si>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</si>
  <si>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</si>
  <si>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</si>
  <si>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</si>
  <si>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</si>
  <si>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</si>
  <si>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</si>
  <si>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</si>
  <si>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</si>
  <si>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</si>
  <si>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</si>
  <si>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</si>
  <si>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</si>
  <si>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</si>
  <si>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</si>
  <si>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</si>
  <si>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</si>
  <si>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</si>
  <si>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</si>
  <si>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</si>
  <si>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</si>
  <si>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</si>
  <si>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</si>
  <si>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</si>
  <si>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</si>
  <si>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</si>
  <si>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</si>
  <si>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</si>
  <si>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</si>
  <si>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</si>
  <si>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</si>
  <si>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</si>
  <si>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</si>
  <si>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</si>
  <si>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</si>
  <si>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</si>
  <si>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</si>
  <si>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</si>
  <si>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</si>
  <si>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</si>
  <si>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</si>
  <si>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</si>
  <si>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</si>
  <si>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</si>
  <si>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</si>
  <si>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</si>
  <si>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</si>
  <si>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</si>
  <si>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</si>
  <si>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</si>
  <si>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</si>
  <si>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</si>
  <si>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</si>
  <si>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</si>
  <si>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</si>
  <si>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</si>
  <si>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</si>
  <si>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</si>
  <si>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</si>
  <si>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</si>
  <si>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</si>
  <si>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</si>
  <si>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</si>
  <si>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</si>
  <si>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</si>
  <si>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</si>
  <si>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</si>
  <si>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</si>
  <si>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</si>
  <si>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</si>
  <si>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</si>
  <si>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</si>
  <si>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</si>
  <si>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</si>
  <si>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</si>
  <si>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</si>
  <si>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</si>
  <si>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</si>
  <si>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</si>
  <si>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</si>
  <si>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</si>
  <si>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</si>
  <si>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</si>
  <si>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</si>
  <si>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</si>
  <si>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</si>
  <si>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</si>
  <si>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</si>
  <si>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</si>
  <si>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</si>
  <si>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</si>
  <si>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</si>
  <si>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</si>
  <si>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</si>
  <si>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</si>
  <si>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</si>
  <si>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</si>
  <si>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</si>
  <si>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</si>
  <si>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</si>
  <si>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</si>
  <si>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</si>
  <si>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</si>
  <si>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</si>
  <si>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</si>
  <si>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</si>
  <si>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</si>
  <si>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</si>
  <si>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</si>
  <si>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</si>
  <si>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</si>
  <si>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</si>
  <si>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</si>
  <si>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</si>
  <si>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</si>
  <si>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</si>
  <si>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</si>
  <si>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</si>
  <si>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</si>
  <si>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</si>
  <si>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</si>
  <si>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</si>
  <si>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</si>
  <si>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</si>
  <si>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</si>
  <si>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</si>
  <si>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</si>
  <si>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</si>
  <si>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</si>
  <si>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</si>
  <si>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</si>
  <si>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</si>
  <si>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</si>
  <si>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</si>
  <si>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</si>
  <si>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</si>
  <si>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</si>
  <si>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</si>
  <si>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</si>
  <si>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</si>
  <si>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</si>
  <si>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</si>
  <si>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</si>
  <si>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</si>
  <si>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</si>
  <si>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</si>
  <si>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</si>
  <si>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</si>
  <si>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</si>
  <si>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</si>
  <si>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</si>
  <si>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</si>
  <si>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</si>
  <si>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</si>
  <si>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</si>
  <si>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</si>
  <si>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</si>
  <si>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</si>
  <si>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</si>
  <si>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</si>
  <si>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</si>
  <si>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</si>
  <si>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</si>
  <si>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</si>
  <si>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</si>
  <si>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</si>
  <si>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</si>
  <si>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</si>
  <si>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</si>
  <si>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</si>
  <si>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</si>
  <si>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</si>
  <si>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</si>
  <si>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</si>
  <si>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</si>
  <si>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</si>
  <si>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</si>
  <si>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</si>
  <si>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</si>
  <si>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</si>
  <si>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</si>
  <si>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</si>
  <si>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</si>
  <si>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</si>
  <si>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</si>
  <si>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</si>
  <si>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</si>
  <si>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</si>
  <si>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</si>
  <si>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</si>
  <si>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</si>
  <si>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</si>
  <si>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</si>
  <si>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</si>
  <si>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</si>
  <si>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</si>
  <si>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</si>
  <si>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</si>
  <si>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</si>
  <si>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</si>
  <si>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</si>
  <si>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</si>
  <si>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</si>
  <si>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</si>
  <si>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</si>
  <si>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</si>
  <si>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</si>
  <si>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</si>
  <si>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</si>
  <si>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</si>
  <si>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</si>
  <si>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</si>
  <si>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</si>
  <si>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</si>
  <si>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</si>
  <si>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</si>
  <si>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</si>
  <si>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</si>
  <si>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</si>
  <si>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</si>
  <si>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</si>
  <si>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</si>
  <si>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</si>
  <si>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</si>
  <si>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</si>
  <si>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</si>
  <si>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</si>
  <si>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</si>
  <si>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</si>
  <si>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</si>
  <si>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</si>
  <si>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</si>
  <si>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</si>
  <si>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</si>
  <si>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</si>
  <si>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</si>
  <si>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</si>
  <si>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</si>
  <si>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</si>
  <si>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</si>
  <si>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</si>
  <si>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</si>
  <si>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</si>
  <si>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</si>
  <si>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</si>
  <si>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</si>
  <si>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</si>
  <si>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</si>
  <si>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</si>
  <si>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</si>
  <si>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</si>
  <si>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</si>
  <si>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</si>
  <si>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</si>
  <si>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</si>
  <si>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</si>
  <si>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</si>
  <si>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</si>
  <si>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</si>
  <si>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</si>
  <si>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</si>
  <si>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</si>
  <si>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</si>
  <si>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</si>
  <si>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</si>
  <si>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</si>
  <si>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</si>
  <si>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</si>
  <si>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</si>
  <si>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</si>
  <si>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</si>
  <si>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</si>
  <si>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</si>
  <si>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</si>
  <si>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</si>
  <si>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</si>
  <si>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</si>
  <si>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</si>
  <si>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</si>
  <si>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</si>
  <si>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</si>
  <si>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</si>
  <si>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</si>
  <si>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</si>
  <si>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</si>
  <si>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</si>
  <si>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</si>
  <si>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</si>
  <si>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</si>
  <si>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</si>
  <si>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</si>
  <si>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</si>
  <si>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</si>
  <si>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</si>
  <si>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</si>
  <si>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</si>
  <si>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</si>
  <si>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</si>
  <si>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</si>
  <si>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</si>
  <si>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</si>
  <si>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</si>
  <si>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</si>
  <si>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</si>
  <si>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</si>
  <si>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</si>
  <si>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</si>
  <si>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</si>
  <si>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</si>
  <si>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</si>
  <si>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</si>
  <si>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</si>
  <si>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</si>
  <si>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</si>
  <si>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</si>
  <si>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</si>
  <si>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</si>
  <si>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</si>
  <si>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</si>
  <si>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</si>
  <si>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</si>
  <si>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</si>
  <si>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</si>
  <si>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</si>
  <si>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</si>
  <si>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</si>
  <si>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</si>
  <si>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</si>
  <si>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</si>
  <si>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</si>
  <si>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</si>
  <si>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</si>
  <si>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</si>
  <si>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</si>
  <si>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</si>
  <si>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</si>
  <si>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</si>
  <si>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</si>
  <si>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</si>
  <si>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</si>
  <si>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</si>
  <si>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</si>
  <si>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</si>
  <si>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</si>
  <si>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</si>
  <si>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</si>
  <si>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</si>
  <si>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</si>
  <si>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</si>
  <si>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</si>
  <si>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</si>
  <si>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</si>
  <si>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</si>
  <si>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</si>
  <si>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</si>
  <si>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</si>
  <si>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</si>
  <si>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</si>
  <si>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</si>
  <si>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</si>
  <si>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</si>
  <si>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</si>
  <si>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</si>
  <si>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</si>
  <si>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</si>
  <si>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</si>
  <si>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</si>
  <si>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</si>
  <si>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</si>
  <si>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</si>
  <si>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</si>
  <si>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</si>
  <si>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</si>
  <si>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</si>
  <si>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</si>
  <si>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</si>
  <si>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</si>
  <si>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</si>
  <si>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</si>
  <si>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</si>
  <si>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</si>
  <si>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</si>
  <si>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</si>
  <si>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</si>
  <si>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</si>
  <si>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</si>
  <si>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</si>
  <si>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</si>
  <si>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</si>
  <si>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</si>
  <si>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</si>
  <si>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</si>
  <si>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</si>
  <si>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</si>
  <si>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</si>
  <si>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</si>
  <si>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</si>
  <si>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</si>
  <si>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</si>
  <si>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</si>
  <si>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</si>
  <si>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</si>
  <si>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</si>
  <si>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</si>
  <si>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</si>
  <si>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</si>
  <si>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</si>
  <si>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</si>
  <si>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</si>
  <si>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</si>
  <si>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</si>
  <si>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</si>
  <si>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</si>
  <si>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</si>
  <si>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</si>
  <si>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</si>
  <si>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</si>
  <si>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</si>
  <si>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</si>
  <si>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</si>
  <si>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</si>
  <si>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</si>
  <si>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</si>
  <si>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</si>
  <si>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</si>
  <si>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</si>
  <si>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</si>
  <si>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</si>
  <si>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</si>
  <si>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</si>
  <si>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</si>
  <si>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</si>
  <si>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</si>
  <si>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</si>
  <si>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</si>
  <si>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</si>
  <si>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</si>
  <si>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</si>
  <si>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</si>
  <si>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</si>
  <si>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</si>
  <si>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</si>
  <si>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</si>
  <si>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</si>
  <si>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</si>
  <si>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</si>
  <si>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</si>
  <si>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</si>
  <si>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</si>
  <si>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</si>
  <si>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</si>
  <si>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</si>
  <si>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</si>
  <si>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</si>
  <si>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</si>
  <si>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</si>
  <si>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</si>
  <si>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</si>
  <si>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</si>
  <si>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</si>
  <si>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</si>
  <si>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</si>
  <si>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</si>
  <si>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</si>
  <si>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</si>
  <si>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</si>
  <si>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</si>
  <si>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</si>
  <si>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</si>
  <si>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</si>
  <si>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</si>
  <si>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</si>
  <si>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</si>
  <si>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</si>
  <si>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</si>
  <si>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</si>
  <si>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</si>
  <si>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</si>
  <si>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</si>
  <si>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</si>
  <si>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</si>
  <si>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</si>
  <si>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</si>
  <si>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</si>
  <si>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</si>
  <si>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</si>
  <si>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</si>
  <si>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</si>
  <si>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</si>
  <si>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</si>
  <si>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</si>
  <si>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</si>
  <si>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</si>
  <si>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</si>
  <si>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</si>
  <si>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</si>
  <si>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</si>
  <si>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</si>
  <si>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</si>
  <si>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</si>
  <si>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</si>
  <si>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</si>
  <si>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</si>
  <si>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</si>
  <si>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</si>
  <si>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</si>
  <si>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</si>
  <si>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</si>
  <si>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</si>
  <si>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</si>
  <si>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</si>
  <si>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</si>
  <si>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</si>
  <si>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</si>
  <si>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</si>
  <si>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</si>
  <si>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</si>
  <si>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</si>
  <si>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</si>
  <si>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</si>
  <si>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</si>
  <si>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</si>
  <si>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</si>
  <si>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</si>
  <si>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</si>
  <si>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</si>
  <si>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</si>
  <si>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</si>
  <si>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</si>
  <si>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</si>
  <si>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</si>
  <si>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</si>
  <si>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</si>
  <si>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</si>
  <si>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</si>
  <si>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</si>
  <si>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</si>
  <si>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</si>
  <si>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</si>
  <si>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</si>
  <si>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</si>
  <si>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</si>
  <si>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</si>
  <si>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</si>
  <si>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</si>
  <si>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</si>
  <si>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</si>
  <si>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</si>
  <si>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</si>
  <si>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</si>
  <si>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</si>
  <si>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</si>
  <si>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</si>
  <si>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</si>
  <si>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</si>
  <si>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</si>
  <si>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</si>
  <si>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</si>
  <si>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</si>
  <si>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</si>
  <si>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</si>
  <si>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</si>
  <si>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</si>
  <si>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</si>
  <si>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</si>
  <si>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</si>
  <si>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</si>
  <si>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</si>
  <si>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</si>
  <si>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</si>
  <si>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</si>
  <si>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</si>
  <si>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</si>
  <si>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</si>
  <si>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</si>
  <si>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</si>
  <si>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</si>
  <si>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</si>
  <si>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</si>
  <si>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</si>
  <si>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</si>
  <si>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</si>
  <si>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</si>
  <si>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</si>
  <si>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</si>
  <si>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</si>
  <si>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</si>
  <si>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</si>
  <si>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</si>
  <si>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</si>
  <si>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</si>
  <si>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</si>
  <si>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</si>
  <si>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</si>
  <si>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</si>
  <si>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</si>
  <si>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</si>
  <si>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</si>
  <si>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</si>
  <si>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</si>
  <si>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</si>
  <si>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</si>
  <si>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</si>
  <si>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</si>
  <si>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</si>
  <si>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</si>
  <si>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</si>
  <si>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</si>
  <si>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</si>
  <si>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</si>
  <si>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</si>
  <si>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</si>
  <si>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</si>
  <si>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</si>
  <si>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</si>
  <si>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</si>
  <si>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</si>
  <si>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</si>
  <si>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</si>
  <si>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</si>
  <si>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</si>
  <si>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</si>
  <si>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</si>
  <si>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</si>
  <si>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</si>
  <si>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</si>
  <si>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</si>
  <si>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</si>
  <si>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</si>
  <si>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</si>
  <si>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</si>
  <si>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</si>
  <si>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</si>
  <si>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</si>
  <si>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</si>
  <si>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</si>
  <si>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</si>
  <si>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</si>
  <si>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</si>
  <si>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</si>
  <si>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</si>
  <si>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</si>
  <si>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</si>
  <si>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</si>
  <si>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</si>
  <si>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</si>
  <si>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</si>
  <si>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</si>
  <si>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</si>
  <si>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</si>
  <si>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</si>
  <si>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</si>
  <si>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</si>
  <si>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</si>
  <si>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</si>
  <si>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</si>
  <si>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</si>
  <si>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</si>
  <si>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</si>
  <si>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</si>
  <si>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</si>
  <si>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</si>
  <si>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</si>
  <si>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</si>
  <si>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</si>
  <si>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</si>
  <si>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</si>
  <si>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</si>
  <si>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</si>
  <si>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</si>
  <si>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</si>
  <si>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</si>
  <si>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</si>
  <si>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</si>
  <si>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</si>
  <si>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</si>
  <si>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</si>
  <si>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</si>
  <si>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</si>
  <si>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</si>
  <si>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</si>
  <si>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</si>
  <si>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</si>
  <si>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</si>
  <si>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</si>
  <si>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</si>
  <si>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</si>
  <si>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</si>
  <si>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</si>
  <si>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</si>
  <si>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</si>
  <si>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</si>
  <si>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</si>
  <si>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</si>
  <si>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</si>
  <si>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</si>
  <si>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</si>
  <si>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</si>
  <si>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</si>
  <si>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</si>
  <si>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</si>
  <si>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</si>
  <si>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</si>
  <si>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</si>
  <si>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</si>
  <si>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</si>
  <si>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</si>
  <si>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</si>
  <si>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</si>
  <si>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</si>
  <si>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</si>
  <si>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</si>
  <si>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</si>
  <si>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</si>
  <si>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</si>
  <si>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</si>
  <si>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</si>
  <si>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</si>
  <si>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</si>
  <si>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</si>
  <si>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</si>
  <si>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</si>
  <si>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</si>
  <si>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</si>
  <si>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</si>
  <si>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</si>
  <si>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</si>
  <si>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</si>
  <si>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</si>
  <si>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</si>
  <si>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</si>
  <si>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</si>
  <si>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</si>
  <si>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</si>
  <si>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</si>
  <si>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</si>
  <si>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</si>
  <si>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</si>
  <si>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</si>
  <si>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</si>
  <si>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</si>
  <si>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</si>
  <si>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</si>
  <si>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</si>
  <si>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</si>
  <si>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</si>
  <si>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</si>
  <si>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</si>
  <si>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</si>
  <si>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</si>
  <si>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</si>
  <si>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</si>
  <si>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</si>
  <si>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</si>
  <si>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</si>
  <si>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</si>
  <si>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</si>
  <si>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</si>
  <si>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</si>
  <si>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</si>
  <si>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</si>
  <si>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</si>
  <si>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</si>
  <si>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</si>
  <si>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</si>
  <si>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</si>
  <si>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</si>
  <si>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</si>
  <si>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</si>
  <si>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</si>
  <si>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</si>
  <si>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</si>
  <si>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</si>
  <si>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</si>
  <si>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</si>
  <si>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</si>
  <si>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</si>
  <si>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</si>
  <si>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</si>
  <si>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</si>
  <si>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</si>
  <si>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</si>
  <si>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</si>
  <si>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</si>
  <si>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</si>
  <si>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</si>
  <si>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</si>
  <si>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</si>
  <si>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</si>
  <si>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</si>
  <si>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</si>
  <si>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</si>
  <si>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</si>
  <si>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</si>
  <si>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</si>
  <si>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</si>
  <si>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</si>
  <si>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</si>
  <si>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</si>
  <si>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</si>
  <si>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</si>
  <si>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</si>
  <si>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</si>
  <si>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</si>
  <si>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</si>
  <si>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</si>
  <si>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</si>
  <si>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</si>
  <si>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</si>
  <si>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</si>
  <si>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</si>
  <si>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</si>
  <si>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</si>
  <si>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</si>
  <si>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</si>
  <si>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</si>
  <si>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</si>
  <si>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</si>
  <si>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</si>
  <si>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</si>
  <si>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</si>
  <si>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</si>
  <si>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</si>
  <si>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</si>
  <si>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</si>
  <si>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</si>
  <si>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</si>
  <si>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</si>
  <si>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</si>
  <si>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</si>
  <si>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</si>
  <si>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</si>
  <si>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</si>
  <si>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</si>
  <si>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</si>
  <si>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</si>
  <si>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</si>
  <si>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</si>
  <si>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</si>
  <si>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</si>
  <si>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</si>
  <si>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</si>
  <si>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</si>
  <si>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</si>
  <si>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</si>
  <si>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</si>
  <si>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</si>
  <si>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</si>
  <si>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</si>
  <si>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</si>
  <si>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</si>
  <si>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</si>
  <si>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</si>
  <si>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</si>
  <si>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</si>
  <si>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</si>
  <si>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</si>
  <si>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</si>
  <si>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</si>
  <si>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</si>
  <si>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</si>
  <si>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</si>
  <si>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</si>
  <si>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</si>
  <si>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</si>
  <si>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</si>
  <si>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</si>
  <si>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</si>
  <si>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</si>
  <si>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</si>
  <si>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</si>
  <si>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</si>
  <si>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</si>
  <si>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</si>
  <si>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</si>
  <si>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</si>
  <si>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</si>
  <si>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</si>
  <si>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</si>
  <si>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</si>
  <si>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</si>
  <si>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</si>
  <si>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</si>
  <si>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</si>
  <si>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</si>
  <si>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</si>
  <si>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</si>
  <si>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</si>
  <si>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</si>
  <si>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</si>
  <si>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</si>
  <si>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</si>
  <si>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</si>
  <si>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</si>
  <si>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</si>
  <si>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</si>
  <si>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</si>
  <si>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</si>
  <si>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</si>
  <si>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</si>
  <si>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</si>
  <si>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</si>
  <si>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</si>
  <si>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</si>
  <si>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</si>
  <si>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</si>
  <si>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</si>
  <si>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</si>
  <si>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</si>
  <si>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</si>
  <si>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</si>
  <si>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</si>
  <si>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</si>
  <si>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</si>
  <si>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</si>
  <si>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</si>
  <si>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</si>
  <si>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</si>
  <si>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</si>
  <si>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</si>
  <si>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</si>
  <si>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</si>
  <si>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</si>
  <si>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</si>
  <si>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</si>
  <si>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</si>
  <si>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</si>
  <si>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</si>
  <si>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</si>
  <si>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</si>
  <si>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</si>
  <si>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</si>
  <si>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</si>
  <si>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</si>
  <si>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</si>
  <si>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</si>
  <si>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</si>
  <si>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</si>
  <si>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</si>
  <si>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</si>
  <si>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</si>
  <si>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</si>
  <si>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</si>
  <si>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</si>
  <si>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</si>
  <si>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</si>
  <si>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</si>
  <si>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</si>
  <si>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</si>
  <si>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</si>
  <si>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</si>
  <si>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</si>
  <si>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</si>
  <si>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</si>
  <si>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</si>
  <si>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</si>
  <si>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</si>
  <si>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</si>
  <si>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</si>
  <si>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</si>
  <si>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</si>
  <si>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</si>
  <si>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</si>
  <si>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</si>
  <si>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</si>
  <si>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</si>
  <si>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</si>
  <si>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</si>
  <si>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</si>
  <si>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</si>
  <si>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</si>
  <si>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</si>
  <si>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</si>
  <si>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</si>
  <si>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</si>
  <si>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</si>
  <si>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</si>
  <si>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</si>
  <si>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</si>
  <si>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</si>
  <si>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</si>
  <si>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</si>
  <si>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</si>
  <si>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</si>
  <si>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</si>
  <si>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</si>
  <si>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</si>
  <si>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</si>
  <si>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</si>
  <si>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</si>
  <si>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</si>
  <si>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</si>
  <si>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</si>
  <si>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</si>
  <si>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</si>
  <si>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</si>
  <si>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</si>
  <si>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</si>
  <si>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</si>
  <si>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</si>
  <si>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</si>
  <si>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</si>
  <si>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</si>
  <si>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</si>
  <si>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</si>
  <si>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</si>
  <si>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</si>
  <si>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</si>
  <si>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</si>
  <si>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</si>
  <si>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</si>
  <si>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</si>
  <si>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</si>
  <si>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</si>
  <si>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</si>
  <si>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</si>
  <si>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</si>
  <si>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</si>
  <si>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</si>
  <si>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</si>
  <si>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</si>
  <si>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</si>
  <si>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</si>
  <si>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</si>
  <si>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</si>
  <si>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</si>
  <si>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</si>
  <si>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</si>
  <si>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</si>
  <si>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</si>
  <si>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</si>
  <si>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</si>
  <si>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</si>
  <si>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</si>
  <si>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</si>
  <si>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</si>
  <si>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</si>
  <si>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</si>
  <si>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</si>
  <si>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</si>
  <si>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</si>
  <si>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</si>
  <si>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</si>
  <si>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</si>
  <si>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</si>
  <si>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</si>
  <si>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</si>
  <si>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</si>
  <si>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</si>
  <si>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</si>
  <si>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</si>
  <si>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</si>
  <si>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</si>
  <si>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</si>
  <si>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</si>
  <si>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</si>
  <si>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</si>
  <si>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</si>
  <si>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</si>
  <si>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</si>
  <si>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</si>
  <si>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</si>
  <si>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</si>
  <si>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</si>
  <si>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</si>
  <si>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</si>
  <si>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</si>
  <si>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</si>
  <si>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</si>
  <si>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</si>
  <si>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</si>
  <si>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</si>
  <si>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</si>
  <si>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</si>
  <si>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</si>
  <si>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</si>
  <si>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</si>
  <si>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</si>
  <si>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</si>
  <si>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</si>
  <si>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</si>
  <si>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</si>
  <si>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</si>
  <si>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</si>
  <si>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</si>
  <si>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</si>
  <si>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</si>
  <si>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</si>
  <si>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</si>
  <si>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</si>
  <si>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</si>
  <si>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</si>
  <si>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</si>
  <si>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</si>
  <si>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</si>
  <si>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</si>
  <si>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</si>
  <si>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</si>
  <si>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</si>
  <si>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</si>
  <si>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</si>
  <si>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</si>
  <si>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</si>
  <si>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</si>
  <si>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</si>
  <si>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</si>
  <si>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</si>
  <si>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</si>
  <si>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</si>
  <si>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</si>
  <si>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</si>
  <si>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</si>
  <si>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</si>
  <si>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</si>
  <si>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</si>
  <si>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</si>
  <si>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</si>
  <si>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</si>
  <si>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</si>
  <si>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</si>
  <si>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</si>
  <si>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</si>
  <si>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</si>
  <si>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</si>
  <si>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</si>
  <si>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</si>
  <si>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</si>
  <si>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</si>
  <si>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</si>
  <si>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</si>
  <si>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</si>
  <si>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</si>
  <si>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</si>
  <si>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</si>
  <si>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</si>
  <si>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</si>
  <si>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</si>
  <si>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</si>
  <si>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</si>
  <si>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</si>
  <si>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</si>
  <si>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</si>
  <si>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</si>
  <si>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</si>
  <si>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</si>
  <si>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</si>
  <si>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</si>
  <si>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</si>
  <si>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</si>
  <si>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</si>
  <si>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</si>
  <si>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</si>
  <si>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</si>
  <si>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</si>
  <si>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</si>
  <si>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</si>
  <si>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</si>
  <si>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</si>
  <si>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</si>
  <si>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</si>
  <si>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</si>
  <si>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</si>
  <si>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</si>
  <si>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</si>
  <si>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</si>
  <si>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</si>
  <si>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</si>
  <si>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</si>
  <si>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</si>
  <si>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</si>
  <si>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</si>
  <si>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</si>
  <si>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</si>
  <si>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</si>
  <si>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</si>
  <si>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</si>
  <si>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</si>
  <si>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</si>
  <si>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</si>
  <si>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</si>
  <si>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</si>
  <si>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</si>
  <si>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</si>
  <si>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</si>
  <si>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</si>
  <si>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</si>
  <si>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</si>
  <si>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</si>
  <si>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</si>
  <si>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</si>
  <si>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</si>
  <si>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</si>
  <si>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</si>
  <si>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</si>
  <si>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</si>
  <si>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</si>
  <si>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</si>
  <si>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</si>
  <si>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</si>
  <si>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</si>
  <si>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</si>
  <si>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</si>
  <si>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</si>
  <si>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</si>
  <si>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</si>
  <si>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</si>
  <si>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</si>
  <si>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</si>
  <si>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</si>
  <si>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</si>
  <si>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</si>
  <si>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</si>
  <si>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</si>
  <si>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</si>
  <si>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</si>
  <si>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</si>
  <si>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</si>
  <si>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</si>
  <si>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</si>
  <si>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</si>
  <si>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</si>
  <si>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</si>
  <si>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</si>
  <si>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</si>
  <si>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</si>
  <si>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</si>
  <si>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</si>
  <si>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</si>
  <si>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</si>
  <si>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</si>
  <si>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</si>
  <si>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</si>
  <si>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</si>
  <si>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</si>
  <si>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</si>
  <si>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</si>
  <si>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</si>
  <si>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</si>
  <si>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</si>
  <si>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</si>
  <si>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</si>
  <si>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</si>
  <si>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</si>
  <si>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</si>
  <si>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</si>
  <si>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</si>
  <si>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</si>
  <si>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</si>
  <si>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</si>
  <si>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</si>
  <si>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</si>
  <si>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</si>
  <si>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</si>
  <si>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</si>
  <si>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</si>
  <si>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</si>
  <si>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</si>
  <si>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</si>
  <si>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</si>
  <si>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</si>
  <si>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</si>
  <si>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</si>
  <si>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</si>
  <si>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</si>
  <si>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</si>
  <si>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</si>
  <si>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</si>
  <si>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</si>
  <si>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</si>
  <si>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</si>
  <si>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</si>
  <si>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</si>
  <si>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</si>
  <si>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</si>
  <si>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</si>
  <si>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</si>
  <si>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</si>
  <si>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</si>
  <si>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</si>
  <si>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</si>
  <si>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</si>
  <si>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</si>
  <si>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</si>
  <si>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</si>
  <si>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</si>
  <si>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</si>
  <si>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</si>
  <si>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</si>
  <si>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</si>
  <si>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</si>
  <si>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</si>
  <si>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</si>
  <si>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</si>
  <si>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</si>
  <si>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</si>
  <si>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</si>
  <si>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</si>
  <si>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</si>
  <si>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</si>
  <si>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</si>
  <si>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</si>
  <si>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</si>
  <si>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</si>
  <si>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</si>
  <si>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</si>
  <si>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</si>
  <si>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</si>
  <si>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</si>
  <si>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</si>
  <si>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</si>
  <si>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</si>
  <si>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</si>
  <si>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</si>
  <si>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</si>
  <si>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</si>
  <si>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</si>
  <si>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</si>
  <si>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</si>
  <si>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</si>
  <si>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</si>
  <si>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</si>
  <si>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</si>
  <si>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</si>
  <si>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</si>
  <si>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</si>
  <si>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</si>
  <si>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</si>
  <si>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</si>
  <si>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</si>
  <si>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</si>
  <si>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</si>
  <si>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</si>
  <si>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</si>
  <si>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</si>
  <si>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</si>
  <si>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</si>
  <si>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</si>
  <si>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</si>
  <si>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</si>
  <si>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</si>
  <si>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</si>
  <si>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</si>
  <si>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</si>
  <si>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</si>
  <si>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</si>
  <si>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</si>
  <si>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</si>
  <si>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</si>
  <si>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</si>
  <si>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</si>
  <si>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</si>
  <si>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</si>
  <si>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</si>
  <si>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</si>
  <si>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</si>
  <si>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</si>
  <si>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</si>
  <si>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</si>
  <si>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</si>
  <si>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</si>
  <si>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</si>
  <si>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</si>
  <si>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</si>
  <si>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</si>
  <si>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</si>
  <si>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</si>
  <si>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</si>
  <si>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</si>
  <si>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</si>
  <si>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</si>
  <si>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</si>
  <si>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</si>
  <si>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</si>
  <si>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</si>
  <si>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</si>
  <si>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</si>
  <si>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</si>
  <si>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</si>
  <si>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</si>
  <si>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</si>
  <si>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</si>
  <si>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</si>
  <si>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</si>
  <si>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</si>
  <si>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</si>
  <si>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</si>
  <si>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</si>
  <si>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</si>
  <si>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</si>
  <si>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</si>
  <si>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</si>
  <si>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</si>
  <si>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</si>
  <si>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</si>
  <si>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</si>
  <si>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</si>
  <si>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</si>
  <si>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</si>
  <si>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</si>
  <si>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</si>
  <si>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</si>
  <si>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</si>
  <si>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</si>
  <si>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</si>
  <si>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</si>
  <si>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</si>
  <si>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</si>
  <si>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</si>
  <si>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</si>
  <si>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</si>
  <si>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</si>
  <si>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</si>
  <si>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</si>
  <si>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</si>
  <si>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</si>
  <si>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</si>
  <si>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</si>
  <si>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</si>
  <si>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</si>
  <si>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</si>
  <si>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</si>
  <si>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</si>
  <si>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</si>
  <si>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</si>
  <si>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</si>
  <si>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</si>
  <si>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</si>
  <si>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</si>
  <si>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</si>
  <si>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</si>
  <si>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</si>
  <si>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</si>
  <si>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</si>
  <si>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</si>
  <si>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</si>
  <si>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</si>
  <si>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</si>
  <si>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</si>
  <si>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</si>
  <si>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</si>
  <si>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</si>
  <si>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</si>
  <si>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</si>
  <si>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</si>
  <si>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</si>
  <si>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</si>
  <si>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</si>
  <si>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</si>
  <si>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</si>
  <si>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</si>
  <si>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</si>
  <si>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</si>
  <si>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</si>
  <si>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</si>
  <si>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</si>
  <si>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</si>
  <si>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</si>
  <si>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</si>
  <si>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</si>
  <si>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</si>
  <si>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</si>
  <si>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</si>
  <si>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</si>
  <si>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</si>
  <si>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</si>
  <si>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</si>
  <si>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</si>
  <si>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</si>
  <si>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</si>
  <si>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</si>
  <si>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</si>
  <si>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</si>
  <si>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</si>
  <si>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</si>
  <si>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</si>
  <si>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</si>
  <si>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</si>
  <si>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</si>
  <si>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</si>
  <si>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</si>
  <si>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</si>
  <si>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</si>
  <si>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</si>
  <si>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</si>
  <si>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</si>
  <si>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</si>
  <si>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</si>
  <si>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</si>
  <si>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</si>
  <si>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</si>
  <si>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</si>
  <si>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</si>
  <si>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</si>
  <si>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</si>
  <si>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</si>
  <si>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</si>
  <si>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</si>
  <si>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</si>
  <si>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</si>
  <si>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</si>
  <si>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</si>
  <si>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</si>
  <si>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</si>
  <si>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</si>
  <si>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</si>
  <si>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</si>
  <si>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</si>
  <si>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</si>
  <si>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</si>
  <si>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</si>
  <si>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</si>
  <si>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</si>
  <si>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</si>
  <si>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</si>
  <si>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</si>
  <si>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</si>
  <si>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</si>
  <si>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</si>
  <si>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</si>
  <si>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</si>
  <si>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</si>
  <si>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</si>
  <si>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</si>
  <si>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</si>
  <si>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</si>
  <si>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</si>
  <si>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</si>
  <si>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</si>
  <si>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</si>
  <si>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</si>
  <si>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</si>
  <si>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</si>
  <si>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</si>
  <si>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</si>
  <si>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</si>
  <si>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</si>
  <si>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</si>
  <si>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</si>
  <si>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</si>
  <si>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</si>
  <si>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</si>
  <si>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</si>
  <si>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</si>
  <si>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</si>
  <si>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</si>
  <si>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</si>
  <si>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</si>
  <si>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</si>
  <si>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</si>
  <si>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</si>
  <si>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</si>
  <si>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</si>
  <si>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</si>
  <si>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</si>
  <si>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</si>
  <si>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</si>
  <si>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</si>
  <si>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</si>
  <si>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</si>
  <si>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</si>
  <si>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</si>
  <si>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</si>
  <si>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</si>
  <si>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</si>
  <si>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</si>
  <si>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</si>
  <si>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</si>
  <si>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</si>
  <si>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</si>
  <si>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</si>
  <si>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</si>
  <si>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</si>
  <si>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</si>
  <si>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</si>
  <si>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</si>
  <si>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</si>
  <si>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</si>
  <si>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</si>
  <si>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</si>
  <si>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</si>
  <si>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</si>
  <si>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</si>
  <si>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</si>
  <si>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</si>
  <si>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</si>
  <si>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</si>
  <si>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</si>
  <si>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</si>
  <si>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</si>
  <si>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</si>
  <si>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</si>
  <si>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</si>
  <si>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</si>
  <si>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</si>
  <si>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</si>
  <si>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</si>
  <si>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</si>
  <si>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</si>
  <si>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</si>
  <si>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</si>
  <si>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</si>
  <si>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</si>
  <si>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</si>
  <si>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</si>
  <si>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</si>
  <si>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</si>
  <si>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</si>
  <si>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</si>
  <si>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</si>
  <si>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</si>
  <si>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</si>
  <si>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</si>
  <si>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</si>
  <si>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</si>
  <si>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</si>
  <si>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</si>
  <si>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</si>
  <si>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</si>
  <si>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</si>
  <si>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</si>
  <si>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</si>
  <si>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</si>
  <si>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</si>
  <si>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</si>
  <si>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</si>
  <si>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</si>
  <si>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</si>
  <si>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</si>
  <si>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</si>
  <si>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</si>
  <si>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</si>
  <si>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</si>
  <si>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</si>
  <si>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</si>
  <si>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</si>
  <si>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</si>
  <si>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</si>
  <si>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</si>
  <si>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</si>
  <si>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</si>
  <si>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</si>
  <si>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</si>
  <si>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</si>
  <si>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</si>
  <si>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</si>
  <si>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</si>
  <si>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</si>
  <si>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</si>
  <si>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</si>
  <si>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</si>
  <si>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</si>
  <si>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</si>
  <si>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</si>
  <si>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</si>
  <si>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</si>
  <si>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</si>
  <si>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</si>
  <si>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</si>
  <si>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</si>
  <si>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</si>
  <si>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</si>
  <si>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</si>
  <si>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</si>
  <si>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</si>
  <si>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</si>
  <si>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</si>
  <si>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</si>
  <si>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</si>
  <si>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</si>
  <si>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</si>
  <si>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</si>
  <si>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</si>
  <si>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</si>
  <si>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</si>
  <si>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</si>
  <si>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</si>
  <si>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</si>
  <si>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</si>
  <si>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</si>
  <si>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</si>
  <si>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</si>
  <si>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</si>
  <si>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</si>
  <si>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</si>
  <si>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</si>
  <si>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</si>
  <si>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</si>
  <si>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</si>
  <si>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</si>
  <si>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</si>
  <si>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</si>
  <si>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</si>
  <si>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</si>
  <si>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</si>
  <si>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</si>
  <si>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</si>
  <si>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</si>
  <si>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</si>
  <si>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</si>
  <si>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</si>
  <si>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</si>
  <si>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</si>
  <si>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</si>
  <si>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</si>
  <si>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</si>
  <si>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</si>
  <si>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</si>
  <si>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</si>
  <si>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</si>
  <si>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</si>
  <si>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</si>
  <si>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</si>
  <si>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</si>
  <si>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</si>
  <si>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</si>
  <si>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</si>
  <si>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</si>
  <si>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</si>
  <si>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</si>
  <si>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</si>
  <si>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</si>
  <si>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</si>
  <si>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</si>
  <si>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</si>
  <si>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</si>
  <si>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</si>
  <si>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</si>
  <si>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</si>
  <si>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</si>
  <si>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</si>
  <si>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</si>
  <si>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</si>
  <si>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</si>
  <si>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</si>
  <si>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</si>
  <si>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</si>
  <si>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</si>
  <si>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</si>
  <si>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</si>
  <si>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</si>
  <si>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</si>
  <si>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</si>
  <si>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</si>
  <si>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</si>
  <si>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</si>
  <si>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</si>
  <si>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</si>
  <si>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</si>
  <si>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</si>
  <si>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</si>
  <si>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</si>
  <si>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</si>
  <si>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</si>
  <si>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</si>
  <si>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</si>
  <si>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</si>
  <si>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</si>
  <si>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</si>
  <si>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</si>
  <si>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</si>
  <si>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</si>
  <si>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</si>
  <si>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</si>
  <si>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</si>
  <si>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</si>
  <si>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</si>
  <si>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</si>
  <si>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</si>
  <si>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</si>
  <si>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</si>
  <si>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</si>
  <si>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</si>
  <si>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</si>
  <si>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</si>
  <si>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</si>
  <si>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</si>
  <si>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</si>
  <si>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</si>
  <si>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</si>
  <si>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</si>
  <si>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</si>
  <si>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</si>
  <si>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</si>
  <si>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</si>
  <si>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</si>
  <si>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</si>
  <si>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</si>
  <si>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</si>
  <si>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</si>
  <si>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</si>
  <si>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</si>
  <si>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</si>
  <si>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</si>
  <si>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</si>
  <si>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</si>
  <si>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</si>
  <si>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</si>
  <si>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</si>
  <si>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</si>
  <si>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</si>
  <si>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</si>
  <si>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</si>
  <si>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</si>
  <si>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</si>
  <si>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</si>
  <si>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</si>
  <si>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</si>
  <si>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</si>
  <si>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</si>
  <si>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</si>
  <si>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</si>
  <si>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</si>
  <si>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</si>
  <si>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</si>
  <si>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</si>
  <si>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</si>
  <si>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</si>
  <si>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</si>
  <si>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</si>
  <si>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</si>
  <si>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</si>
  <si>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</si>
  <si>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</si>
  <si>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</si>
  <si>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</si>
  <si>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</si>
  <si>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</si>
  <si>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</si>
  <si>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</si>
  <si>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</si>
  <si>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</si>
  <si>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</si>
  <si>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</si>
  <si>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</si>
  <si>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</si>
  <si>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</si>
  <si>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</si>
  <si>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</si>
  <si>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</si>
  <si>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</si>
  <si>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</si>
  <si>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</si>
  <si>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</si>
  <si>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</si>
  <si>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</si>
  <si>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</si>
  <si>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</si>
  <si>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</si>
  <si>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</si>
  <si>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</si>
  <si>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</si>
  <si>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</si>
  <si>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</si>
  <si>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</si>
  <si>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</si>
  <si>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</si>
  <si>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</si>
  <si>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</si>
  <si>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</si>
  <si>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</si>
  <si>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</si>
  <si>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</si>
  <si>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</si>
  <si>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</si>
  <si>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</si>
  <si>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</si>
  <si>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</si>
  <si>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</si>
  <si>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</si>
  <si>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</si>
  <si>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</si>
  <si>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</si>
  <si>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</si>
  <si>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</si>
  <si>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</si>
  <si>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</si>
  <si>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</si>
  <si>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</si>
  <si>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</si>
  <si>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</si>
  <si>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</si>
  <si>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</si>
  <si>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</si>
  <si>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</si>
  <si>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</si>
  <si>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</si>
  <si>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</si>
  <si>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</si>
  <si>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</si>
  <si>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</si>
  <si>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</si>
  <si>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</si>
  <si>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</si>
  <si>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</si>
  <si>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</si>
  <si>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</si>
  <si>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</si>
  <si>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</si>
  <si>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</si>
  <si>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</si>
  <si>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</si>
  <si>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</si>
  <si>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</si>
  <si>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</si>
  <si>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</si>
  <si>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</si>
  <si>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</si>
  <si>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</si>
  <si>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</si>
  <si>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</si>
  <si>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</si>
  <si>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</si>
  <si>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</si>
  <si>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</si>
  <si>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</si>
  <si>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</si>
  <si>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</si>
  <si>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</si>
  <si>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</si>
  <si>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</si>
  <si>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</si>
  <si>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</si>
  <si>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</si>
  <si>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</si>
  <si>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</si>
  <si>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</si>
  <si>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</si>
  <si>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</si>
  <si>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</si>
  <si>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</si>
  <si>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</si>
  <si>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</si>
  <si>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</si>
  <si>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</si>
  <si>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</si>
  <si>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</si>
  <si>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</si>
  <si>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</si>
  <si>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</si>
  <si>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</si>
  <si>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</si>
  <si>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</si>
  <si>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</si>
  <si>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</si>
  <si>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</si>
  <si>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</si>
  <si>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</si>
  <si>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</si>
  <si>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</si>
  <si>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</si>
  <si>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</si>
  <si>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</si>
  <si>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</si>
  <si>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</si>
  <si>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</si>
  <si>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</si>
  <si>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</si>
  <si>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</si>
  <si>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</si>
  <si>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</si>
  <si>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</si>
  <si>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</si>
  <si>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</si>
  <si>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</si>
  <si>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</si>
  <si>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</si>
  <si>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</si>
  <si>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</si>
  <si>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</si>
  <si>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</si>
  <si>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</si>
  <si>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</si>
  <si>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</si>
  <si>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</si>
  <si>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</si>
  <si>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</si>
  <si>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</si>
  <si>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</si>
  <si>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</si>
  <si>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</si>
  <si>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</si>
  <si>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</si>
  <si>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</si>
  <si>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</si>
  <si>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</si>
  <si>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</si>
  <si>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</si>
  <si>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</si>
  <si>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</si>
  <si>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</si>
  <si>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</si>
  <si>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</si>
  <si>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</si>
  <si>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</si>
  <si>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</si>
  <si>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</si>
  <si>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</si>
  <si>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</si>
  <si>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</si>
  <si>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</si>
  <si>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</si>
  <si>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</si>
  <si>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</si>
  <si>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</si>
  <si>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</si>
  <si>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</si>
  <si>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</si>
  <si>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</si>
  <si>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</si>
  <si>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</si>
  <si>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</si>
  <si>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</si>
  <si>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</si>
  <si>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</si>
  <si>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</si>
  <si>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</si>
  <si>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</si>
  <si>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</si>
  <si>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</si>
  <si>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</si>
  <si>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</si>
  <si>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</si>
  <si>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</si>
  <si>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</si>
  <si>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</si>
  <si>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</si>
  <si>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</si>
  <si>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</si>
  <si>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</si>
  <si>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</si>
  <si>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</si>
  <si>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</si>
  <si>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</si>
  <si>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</si>
  <si>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</si>
  <si>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</si>
  <si>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</si>
  <si>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</si>
  <si>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</si>
  <si>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</si>
  <si>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</si>
  <si>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</si>
  <si>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</si>
  <si>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</si>
  <si>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</si>
  <si>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</si>
  <si>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</si>
  <si>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</si>
  <si>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</si>
  <si>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</si>
  <si>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</si>
  <si>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</si>
  <si>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</si>
  <si>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</si>
  <si>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</si>
  <si>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</si>
  <si>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</si>
  <si>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</si>
  <si>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</si>
  <si>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</si>
  <si>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</si>
  <si>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</si>
  <si>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</si>
  <si>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</si>
  <si>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</si>
  <si>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</si>
  <si>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</si>
  <si>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</si>
  <si>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</si>
  <si>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</si>
  <si>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</si>
  <si>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</si>
  <si>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</si>
  <si>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</si>
  <si>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</si>
  <si>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</si>
  <si>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</si>
  <si>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</si>
  <si>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</si>
  <si>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</si>
  <si>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</si>
  <si>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</si>
  <si>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</si>
  <si>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</si>
  <si>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</si>
  <si>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</si>
  <si>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</si>
  <si>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</si>
  <si>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</si>
  <si>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</si>
  <si>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</si>
  <si>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</si>
  <si>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</si>
  <si>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</si>
  <si>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</si>
  <si>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</si>
  <si>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</si>
  <si>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</si>
  <si>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</si>
  <si>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</si>
  <si>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</si>
  <si>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</si>
  <si>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</si>
  <si>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</si>
  <si>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</si>
  <si>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</si>
  <si>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</si>
  <si>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</si>
  <si>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</si>
  <si>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</si>
  <si>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</si>
  <si>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</si>
  <si>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</si>
  <si>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</si>
  <si>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</si>
  <si>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</si>
  <si>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</si>
  <si>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</si>
  <si>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</si>
  <si>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</si>
  <si>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</si>
  <si>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</si>
  <si>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</si>
  <si>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</si>
  <si>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</si>
  <si>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</si>
  <si>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</si>
  <si>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</si>
  <si>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</si>
  <si>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</si>
  <si>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</si>
  <si>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</si>
  <si>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</si>
  <si>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</si>
  <si>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</si>
  <si>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</si>
  <si>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</si>
  <si>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</si>
  <si>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</si>
  <si>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</si>
  <si>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</si>
  <si>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</si>
  <si>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</si>
  <si>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</si>
  <si>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</si>
  <si>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</si>
  <si>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</si>
  <si>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</si>
  <si>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</si>
  <si>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</si>
  <si>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</si>
  <si>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</si>
  <si>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</si>
  <si>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</si>
  <si>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</si>
  <si>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</si>
  <si>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</si>
  <si>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</si>
  <si>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</si>
  <si>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</si>
  <si>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</si>
  <si>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</si>
  <si>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</si>
  <si>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</si>
  <si>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</si>
  <si>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</si>
  <si>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</si>
  <si>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</si>
  <si>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</si>
  <si>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</si>
  <si>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</si>
  <si>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</si>
  <si>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</si>
  <si>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</si>
  <si>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</si>
  <si>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</si>
  <si>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</si>
  <si>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</si>
  <si>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</si>
  <si>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</si>
  <si>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</si>
  <si>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</si>
  <si>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</si>
  <si>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</si>
  <si>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</si>
  <si>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</si>
  <si>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</si>
  <si>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</si>
  <si>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</si>
  <si>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</si>
  <si>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</si>
  <si>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</si>
  <si>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</si>
  <si>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</si>
  <si>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</si>
  <si>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</si>
  <si>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</si>
  <si>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</si>
  <si>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</si>
  <si>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</si>
  <si>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</si>
  <si>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</si>
  <si>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</si>
  <si>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</si>
  <si>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</si>
  <si>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</si>
  <si>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</si>
  <si>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</si>
  <si>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</si>
  <si>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</si>
  <si>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</si>
  <si>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</si>
  <si>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</si>
  <si>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</si>
  <si>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</si>
  <si>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</si>
  <si>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</si>
  <si>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</si>
  <si>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</si>
  <si>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</si>
  <si>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</si>
  <si>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</si>
  <si>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</si>
  <si>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</si>
  <si>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</si>
  <si>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</si>
  <si>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</si>
  <si>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</si>
  <si>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</si>
  <si>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</si>
  <si>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</si>
  <si>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</si>
  <si>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</si>
  <si>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</si>
  <si>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</si>
  <si>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</si>
  <si>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</si>
  <si>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</si>
  <si>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</si>
  <si>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</si>
  <si>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</si>
  <si>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</si>
  <si>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</si>
  <si>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</si>
  <si>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</si>
  <si>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</si>
  <si>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</si>
  <si>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</si>
  <si>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</si>
  <si>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</si>
  <si>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</si>
  <si>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</si>
  <si>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</si>
  <si>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</si>
  <si>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</si>
  <si>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</si>
  <si>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</si>
  <si>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</si>
  <si>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</si>
  <si>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</si>
  <si>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</si>
  <si>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</si>
  <si>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</si>
  <si>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</si>
  <si>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</si>
  <si>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</si>
  <si>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</si>
  <si>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</si>
  <si>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</si>
  <si>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</si>
  <si>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</si>
  <si>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</si>
  <si>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</si>
  <si>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</si>
  <si>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</si>
  <si>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</si>
  <si>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</si>
  <si>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</si>
  <si>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</si>
  <si>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</si>
  <si>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</si>
  <si>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</si>
  <si>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</si>
  <si>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</si>
  <si>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</si>
  <si>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</si>
  <si>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</si>
  <si>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</si>
  <si>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</si>
  <si>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</si>
  <si>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</si>
  <si>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</si>
  <si>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</si>
  <si>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</si>
  <si>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</si>
  <si>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</si>
  <si>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</si>
  <si>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</si>
  <si>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</si>
  <si>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</si>
  <si>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</si>
  <si>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</si>
  <si>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</si>
  <si>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</si>
  <si>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</si>
  <si>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</si>
  <si>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</si>
  <si>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</si>
  <si>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</si>
  <si>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</si>
  <si>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</si>
  <si>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</si>
  <si>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</si>
  <si>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</si>
  <si>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</si>
  <si>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</si>
  <si>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</si>
  <si>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</si>
  <si>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</si>
  <si>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</si>
  <si>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</si>
  <si>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</si>
  <si>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</si>
  <si>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</si>
  <si>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</si>
  <si>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</si>
  <si>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</si>
  <si>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</si>
  <si>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</si>
  <si>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</si>
  <si>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</si>
  <si>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</si>
  <si>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</si>
  <si>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</si>
  <si>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</si>
  <si>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</si>
  <si>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</si>
  <si>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</si>
  <si>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</si>
  <si>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</si>
  <si>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</si>
  <si>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</si>
  <si>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</si>
  <si>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</si>
  <si>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</si>
  <si>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</si>
  <si>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</si>
  <si>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</si>
  <si>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</si>
  <si>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</si>
  <si>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</si>
  <si>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</si>
  <si>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</si>
  <si>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</si>
  <si>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</si>
  <si>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</si>
  <si>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</si>
  <si>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</si>
  <si>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</si>
  <si>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</si>
  <si>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</si>
  <si>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</si>
  <si>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</si>
  <si>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</si>
  <si>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</si>
  <si>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</si>
  <si>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</si>
  <si>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</si>
  <si>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</si>
  <si>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</si>
  <si>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</si>
  <si>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</si>
  <si>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</si>
  <si>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</si>
  <si>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</si>
  <si>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</si>
  <si>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</si>
  <si>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</si>
  <si>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</si>
  <si>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</si>
  <si>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</si>
  <si>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</si>
  <si>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</si>
  <si>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</si>
  <si>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</si>
  <si>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</si>
  <si>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</si>
  <si>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</si>
  <si>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</si>
  <si>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</si>
  <si>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</si>
  <si>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</si>
  <si>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</si>
  <si>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</si>
  <si>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</si>
  <si>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</si>
  <si>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</si>
  <si>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</si>
  <si>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</si>
  <si>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</si>
  <si>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</si>
  <si>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</si>
  <si>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</si>
  <si>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</si>
  <si>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</si>
  <si>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</si>
  <si>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</si>
  <si>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</si>
  <si>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</si>
  <si>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</si>
  <si>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</si>
  <si>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</si>
  <si>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</si>
  <si>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</si>
  <si>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</si>
  <si>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</si>
  <si>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</si>
  <si>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</si>
  <si>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</si>
  <si>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</si>
  <si>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</si>
  <si>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</si>
  <si>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</si>
  <si>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</si>
  <si>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</si>
  <si>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</si>
  <si>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</si>
  <si>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</si>
  <si>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</si>
  <si>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</si>
  <si>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</si>
  <si>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</si>
  <si>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</si>
  <si>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</si>
  <si>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</si>
  <si>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</si>
  <si>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</si>
  <si>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</si>
  <si>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</si>
  <si>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</si>
  <si>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</si>
  <si>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</si>
  <si>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</si>
  <si>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</si>
  <si>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</si>
  <si>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</si>
  <si>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</si>
  <si>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</si>
  <si>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</si>
  <si>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</si>
  <si>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</si>
  <si>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</si>
  <si>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</si>
  <si>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</si>
  <si>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</si>
  <si>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</si>
  <si>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</si>
  <si>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</si>
  <si>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</si>
  <si>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</si>
  <si>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</si>
  <si>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</si>
  <si>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</si>
  <si>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</si>
  <si>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</si>
  <si>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</si>
  <si>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</si>
  <si>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</si>
  <si>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</si>
  <si>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</si>
  <si>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</si>
  <si>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</si>
  <si>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</si>
  <si>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</si>
  <si>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</si>
  <si>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</si>
  <si>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</si>
  <si>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</si>
  <si>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</si>
  <si>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</si>
  <si>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</si>
  <si>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</si>
  <si>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</si>
  <si>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</si>
  <si>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</si>
  <si>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</si>
  <si>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</si>
  <si>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</si>
  <si>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</si>
  <si>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</si>
  <si>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</si>
  <si>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</si>
  <si>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</si>
  <si>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</si>
  <si>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</si>
  <si>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</si>
  <si>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</si>
  <si>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</si>
  <si>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</si>
  <si>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</si>
  <si>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</si>
  <si>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</si>
  <si>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</si>
  <si>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</si>
  <si>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</si>
  <si>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</si>
  <si>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</si>
  <si>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</si>
  <si>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</si>
  <si>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</si>
  <si>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</si>
  <si>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</si>
  <si>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</si>
  <si>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</si>
  <si>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</si>
  <si>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</si>
  <si>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</si>
  <si>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</si>
  <si>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</si>
  <si>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</si>
  <si>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</si>
  <si>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</si>
  <si>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</si>
  <si>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</si>
  <si>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</si>
  <si>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</si>
  <si>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</si>
  <si>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</si>
  <si>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</si>
  <si>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</si>
  <si>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</si>
  <si>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</si>
  <si>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</si>
  <si>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</si>
  <si>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</si>
  <si>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</si>
  <si>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</si>
  <si>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</si>
  <si>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</si>
  <si>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</si>
  <si>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</si>
  <si>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</si>
  <si>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</si>
  <si>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</si>
  <si>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</si>
  <si>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</si>
  <si>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</si>
  <si>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</si>
  <si>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</si>
  <si>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</si>
  <si>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</si>
  <si>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</si>
  <si>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</si>
  <si>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</si>
  <si>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</si>
  <si>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</si>
  <si>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</si>
  <si>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</si>
  <si>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</si>
  <si>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</si>
  <si>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</si>
  <si>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</si>
  <si>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</si>
  <si>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</si>
  <si>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</si>
  <si>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</si>
  <si>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</si>
  <si>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</si>
  <si>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</si>
  <si>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</si>
  <si>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</si>
  <si>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</si>
  <si>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</si>
  <si>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</si>
  <si>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</si>
  <si>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</si>
  <si>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</si>
  <si>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</si>
  <si>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</si>
  <si>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</si>
  <si>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</si>
  <si>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</si>
  <si>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</si>
  <si>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</si>
  <si>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</si>
  <si>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</si>
  <si>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</si>
  <si>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</si>
  <si>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</si>
  <si>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</si>
  <si>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</si>
  <si>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</si>
  <si>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</si>
  <si>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</si>
  <si>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</si>
  <si>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</si>
  <si>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</si>
  <si>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</si>
  <si>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</si>
  <si>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</si>
  <si>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</si>
  <si>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</si>
  <si>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</si>
  <si>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</si>
  <si>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</si>
  <si>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</si>
  <si>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</si>
  <si>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</si>
  <si>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</si>
  <si>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</si>
  <si>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</si>
  <si>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</si>
  <si>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</si>
  <si>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</si>
  <si>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</si>
  <si>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</si>
  <si>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</si>
  <si>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</si>
  <si>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</si>
  <si>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</si>
  <si>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</si>
  <si>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</si>
  <si>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</si>
  <si>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</si>
  <si>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</si>
  <si>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</si>
  <si>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</si>
  <si>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</si>
  <si>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</si>
  <si>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</si>
  <si>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</si>
  <si>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</si>
  <si>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</si>
  <si>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</si>
  <si>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</si>
  <si>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</si>
  <si>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</si>
  <si>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</si>
  <si>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</si>
  <si>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</si>
  <si>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</si>
  <si>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</si>
  <si>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</si>
  <si>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</si>
  <si>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</si>
  <si>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</si>
  <si>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</si>
  <si>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</si>
  <si>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</si>
  <si>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</si>
  <si>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</si>
  <si>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</si>
  <si>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</si>
  <si>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</si>
  <si>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</si>
  <si>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</si>
  <si>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</si>
  <si>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</si>
  <si>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</si>
  <si>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</si>
  <si>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</si>
  <si>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</si>
  <si>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</si>
  <si>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</si>
  <si>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</si>
  <si>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</si>
  <si>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</si>
  <si>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</si>
  <si>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</si>
  <si>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</si>
  <si>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</si>
  <si>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</si>
  <si>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</si>
  <si>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</si>
  <si>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</si>
  <si>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</si>
  <si>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</si>
  <si>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</si>
  <si>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</si>
  <si>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</si>
  <si>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</si>
  <si>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</si>
  <si>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</si>
  <si>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</si>
  <si>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</si>
  <si>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</si>
  <si>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</si>
  <si>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</si>
  <si>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</si>
  <si>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</si>
  <si>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</si>
  <si>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</si>
  <si>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</si>
  <si>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</si>
  <si>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</si>
  <si>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</si>
  <si>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</si>
  <si>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</si>
  <si>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</si>
  <si>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</si>
  <si>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</si>
  <si>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</si>
  <si>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</si>
  <si>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</si>
  <si>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</si>
  <si>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</si>
  <si>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</si>
  <si>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</si>
  <si>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</si>
  <si>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</si>
  <si>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</si>
  <si>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</si>
  <si>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</si>
  <si>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</si>
  <si>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</si>
  <si>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</si>
  <si>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</si>
  <si>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</si>
  <si>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</si>
  <si>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</si>
  <si>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</si>
  <si>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</si>
  <si>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</si>
  <si>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</si>
  <si>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</si>
  <si>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</si>
  <si>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</si>
  <si>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</si>
  <si>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</si>
  <si>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</si>
  <si>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</si>
  <si>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</si>
  <si>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</si>
  <si>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</si>
  <si>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</si>
  <si>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</si>
  <si>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</si>
  <si>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</si>
  <si>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</si>
  <si>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</si>
  <si>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</si>
  <si>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</si>
  <si>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</si>
  <si>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</si>
  <si>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</si>
  <si>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</si>
  <si>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</si>
  <si>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</si>
  <si>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</si>
  <si>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</si>
  <si>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</si>
  <si>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</si>
  <si>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</si>
  <si>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</si>
  <si>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</si>
  <si>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</si>
  <si>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</si>
  <si>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</si>
  <si>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</si>
  <si>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</si>
  <si>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</si>
  <si>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</si>
  <si>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</si>
  <si>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</si>
  <si>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</si>
  <si>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</si>
  <si>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</si>
  <si>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</si>
  <si>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</si>
  <si>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</si>
  <si>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</si>
  <si>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</si>
  <si>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</si>
  <si>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</si>
  <si>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</si>
  <si>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</si>
  <si>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</si>
  <si>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</si>
  <si>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</si>
  <si>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</si>
  <si>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</si>
  <si>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</si>
  <si>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</si>
  <si>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</si>
  <si>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</si>
  <si>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</si>
  <si>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</si>
  <si>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</si>
  <si>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</si>
  <si>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</si>
  <si>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</si>
  <si>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</si>
  <si>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</si>
  <si>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</si>
  <si>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</si>
  <si>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</si>
  <si>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</si>
  <si>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</si>
  <si>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</si>
  <si>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</si>
  <si>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</si>
  <si>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</si>
  <si>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</si>
  <si>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</si>
  <si>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</si>
  <si>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</si>
  <si>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</si>
  <si>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</si>
  <si>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</si>
  <si>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</si>
  <si>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</si>
  <si>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</si>
  <si>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</si>
  <si>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</si>
  <si>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</si>
  <si>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</si>
  <si>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</si>
  <si>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</si>
  <si>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</si>
  <si>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</si>
  <si>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</si>
  <si>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</si>
  <si>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</si>
  <si>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</si>
  <si>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</si>
  <si>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</si>
  <si>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</si>
  <si>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</si>
  <si>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</si>
  <si>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</si>
  <si>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</si>
  <si>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</si>
  <si>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</si>
  <si>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</si>
  <si>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</si>
  <si>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</si>
  <si>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</si>
  <si>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</si>
  <si>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</si>
  <si>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</si>
  <si>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</si>
  <si>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</si>
  <si>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</si>
  <si>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</si>
  <si>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</si>
  <si>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</si>
  <si>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</si>
  <si>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</si>
  <si>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</si>
  <si>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</si>
  <si>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</si>
  <si>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</si>
  <si>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</si>
  <si>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</si>
  <si>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</si>
  <si>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</si>
  <si>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</si>
  <si>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</si>
  <si>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</si>
  <si>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</si>
  <si>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</si>
  <si>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</si>
  <si>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</si>
  <si>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</si>
  <si>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</si>
  <si>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</si>
  <si>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</si>
  <si>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</si>
  <si>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</si>
  <si>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</si>
  <si>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</si>
  <si>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</si>
  <si>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</si>
  <si>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</si>
  <si>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</si>
  <si>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</si>
  <si>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</si>
  <si>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</si>
  <si>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</si>
  <si>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</si>
  <si>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</si>
  <si>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</si>
  <si>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</si>
  <si>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</si>
  <si>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</si>
  <si>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</si>
  <si>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</si>
  <si>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</si>
  <si>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</si>
  <si>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</si>
  <si>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</si>
  <si>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</si>
  <si>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</si>
  <si>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</si>
  <si>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</si>
  <si>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</si>
  <si>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</si>
  <si>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</si>
  <si>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</si>
  <si>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</si>
  <si>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</si>
  <si>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</si>
  <si>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</si>
  <si>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</si>
  <si>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</si>
  <si>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</si>
  <si>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</si>
  <si>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</si>
  <si>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</si>
  <si>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</si>
  <si>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</si>
  <si>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</si>
  <si>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</si>
  <si>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</si>
  <si>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</si>
  <si>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</si>
  <si>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</si>
  <si>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</si>
  <si>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</si>
  <si>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</si>
  <si>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</si>
  <si>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</si>
  <si>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</si>
  <si>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</si>
  <si>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</si>
  <si>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</si>
  <si>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</si>
  <si>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</si>
  <si>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</si>
  <si>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</si>
  <si>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</si>
  <si>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</si>
  <si>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</si>
  <si>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</si>
  <si>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</si>
  <si>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</si>
  <si>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</si>
  <si>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</si>
  <si>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</si>
  <si>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</si>
  <si>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</si>
  <si>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</si>
  <si>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</si>
  <si>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</si>
  <si>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</si>
  <si>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</si>
  <si>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</si>
  <si>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</si>
  <si>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</si>
  <si>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</si>
  <si>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</si>
  <si>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</si>
  <si>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</si>
  <si>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</si>
  <si>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</si>
  <si>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</si>
  <si>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</si>
  <si>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</si>
  <si>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</si>
  <si>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</si>
  <si>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</si>
  <si>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</si>
  <si>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</si>
  <si>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</si>
  <si>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</si>
  <si>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</si>
  <si>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</si>
  <si>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</si>
  <si>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</si>
  <si>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</si>
  <si>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</si>
  <si>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</si>
  <si>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</si>
  <si>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</si>
  <si>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</si>
  <si>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</si>
  <si>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</si>
  <si>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</si>
  <si>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</si>
  <si>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</si>
  <si>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</si>
  <si>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</si>
  <si>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</si>
  <si>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</si>
  <si>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</si>
  <si>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</si>
  <si>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</si>
  <si>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</si>
  <si>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</si>
  <si>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</si>
  <si>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</si>
  <si>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</si>
  <si>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</si>
  <si>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</si>
  <si>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</si>
  <si>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</si>
  <si>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</si>
  <si>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</si>
  <si>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</si>
  <si>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</si>
  <si>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</si>
  <si>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</si>
  <si>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</si>
  <si>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</si>
  <si>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</si>
  <si>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</si>
  <si>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</si>
  <si>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</si>
  <si>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</si>
  <si>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</si>
  <si>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</si>
  <si>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</si>
  <si>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</si>
  <si>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</si>
  <si>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</si>
  <si>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</si>
  <si>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</si>
  <si>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</si>
  <si>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</si>
  <si>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</si>
  <si>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</si>
  <si>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</si>
  <si>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</si>
  <si>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</si>
  <si>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</si>
  <si>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</si>
  <si>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</si>
  <si>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</si>
  <si>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</si>
  <si>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</si>
  <si>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</si>
  <si>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</si>
  <si>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</si>
  <si>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</si>
  <si>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</si>
  <si>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</si>
  <si>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</si>
  <si>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</si>
  <si>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</si>
  <si>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</si>
  <si>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</si>
  <si>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</si>
  <si>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</si>
  <si>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</si>
  <si>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</si>
  <si>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</si>
  <si>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</si>
  <si>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</si>
  <si>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</si>
  <si>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</si>
  <si>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</si>
  <si>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</si>
  <si>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</si>
  <si>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</si>
  <si>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</si>
  <si>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</si>
  <si>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</si>
  <si>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</si>
  <si>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</si>
  <si>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</si>
  <si>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</si>
  <si>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</si>
  <si>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</si>
  <si>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</si>
  <si>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</si>
  <si>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</si>
  <si>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</si>
  <si>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</si>
  <si>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</si>
  <si>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</si>
  <si>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</si>
  <si>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</si>
  <si>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</si>
  <si>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</si>
  <si>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</si>
  <si>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</si>
  <si>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</si>
  <si>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</si>
  <si>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</si>
  <si>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</si>
  <si>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</si>
  <si>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</si>
  <si>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</si>
  <si>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</si>
  <si>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</si>
  <si>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</si>
  <si>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</si>
  <si>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</si>
  <si>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</si>
  <si>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</si>
  <si>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</si>
  <si>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</si>
  <si>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</si>
  <si>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</si>
  <si>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</si>
  <si>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</si>
  <si>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</si>
  <si>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</si>
  <si>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</si>
  <si>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</si>
  <si>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</si>
  <si>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</si>
  <si>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</si>
  <si>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</si>
  <si>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</si>
  <si>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</si>
  <si>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</si>
  <si>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</si>
  <si>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</si>
  <si>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</si>
  <si>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</si>
  <si>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</si>
  <si>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</si>
  <si>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</si>
  <si>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</si>
  <si>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</si>
  <si>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</si>
  <si>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</si>
  <si>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</si>
  <si>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</si>
  <si>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</si>
  <si>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</si>
  <si>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</si>
  <si>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</si>
  <si>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</si>
  <si>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</si>
  <si>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</si>
  <si>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</si>
  <si>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</si>
  <si>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</si>
  <si>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</si>
  <si>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</si>
  <si>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</si>
  <si>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</si>
  <si>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</si>
  <si>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</si>
  <si>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</si>
  <si>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</si>
  <si>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</si>
  <si>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</si>
  <si>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</si>
  <si>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</si>
  <si>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</si>
  <si>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</si>
  <si>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</si>
  <si>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</si>
  <si>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</si>
  <si>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</si>
  <si>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</si>
  <si>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</si>
  <si>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</si>
  <si>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</si>
  <si>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</si>
  <si>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</si>
  <si>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</si>
  <si>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</si>
  <si>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</si>
  <si>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</si>
  <si>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</si>
  <si>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</si>
  <si>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</si>
  <si>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</si>
  <si>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</si>
  <si>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</si>
  <si>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</si>
  <si>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</si>
  <si>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</si>
  <si>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</si>
  <si>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</si>
  <si>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</si>
  <si>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</si>
  <si>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</si>
  <si>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</si>
  <si>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</si>
  <si>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</si>
  <si>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</si>
  <si>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</si>
  <si>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</si>
  <si>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</si>
  <si>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</si>
  <si>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</si>
  <si>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</si>
  <si>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</si>
  <si>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</si>
  <si>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</si>
  <si>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</si>
  <si>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</si>
  <si>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</si>
  <si>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</si>
  <si>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</si>
  <si>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</si>
  <si>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</si>
  <si>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</si>
  <si>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</si>
  <si>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</si>
  <si>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</si>
  <si>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</si>
  <si>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</si>
  <si>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</si>
  <si>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</si>
  <si>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</si>
  <si>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</si>
  <si>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</si>
  <si>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</si>
  <si>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</si>
  <si>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</si>
  <si>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</si>
  <si>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</si>
  <si>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</si>
  <si>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</si>
  <si>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</si>
  <si>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</si>
  <si>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</si>
  <si>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</si>
  <si>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</si>
  <si>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</si>
  <si>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</si>
  <si>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</si>
  <si>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</si>
  <si>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</si>
  <si>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</si>
  <si>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</si>
  <si>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</si>
  <si>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</si>
  <si>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</si>
  <si>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</si>
  <si>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</si>
  <si>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</si>
  <si>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</si>
  <si>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</si>
  <si>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</si>
  <si>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</si>
  <si>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</si>
  <si>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</si>
  <si>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</si>
  <si>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</si>
  <si>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</si>
  <si>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</si>
  <si>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</si>
  <si>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</si>
  <si>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</si>
  <si>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</si>
  <si>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</si>
  <si>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</si>
  <si>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</si>
  <si>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</si>
  <si>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</si>
  <si>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</si>
  <si>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</si>
  <si>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</si>
  <si>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</si>
  <si>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</si>
  <si>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</si>
  <si>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</si>
  <si>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</si>
  <si>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</si>
  <si>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</si>
  <si>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</si>
  <si>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</si>
  <si>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</si>
  <si>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</si>
  <si>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</si>
  <si>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</si>
  <si>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</si>
  <si>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</si>
  <si>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</si>
  <si>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</si>
  <si>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</si>
  <si>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</si>
  <si>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</si>
  <si>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</si>
  <si>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</si>
  <si>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</si>
  <si>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</si>
  <si>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</si>
  <si>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</si>
  <si>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</si>
  <si>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</si>
  <si>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</si>
  <si>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</si>
  <si>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</si>
  <si>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</si>
  <si>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</si>
  <si>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</si>
  <si>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</si>
  <si>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</si>
  <si>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</si>
  <si>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</si>
  <si>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</si>
  <si>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</si>
  <si>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</si>
  <si>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</si>
  <si>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</si>
  <si>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</si>
  <si>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</si>
  <si>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</si>
  <si>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</si>
  <si>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</si>
  <si>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</si>
  <si>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</si>
  <si>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</si>
  <si>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</si>
  <si>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</si>
  <si>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</si>
  <si>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</si>
  <si>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</si>
  <si>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</si>
  <si>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</si>
  <si>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</si>
  <si>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</si>
  <si>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</si>
  <si>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</si>
  <si>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</si>
  <si>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</si>
  <si>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</si>
  <si>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</si>
  <si>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</si>
  <si>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</si>
  <si>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</si>
  <si>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</si>
  <si>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</si>
  <si>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</si>
  <si>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</si>
  <si>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</si>
  <si>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</si>
  <si>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</si>
  <si>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</si>
  <si>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</si>
  <si>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</si>
  <si>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</si>
  <si>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</si>
  <si>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</si>
  <si>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</si>
  <si>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</si>
  <si>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</si>
  <si>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</si>
  <si>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</si>
  <si>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</si>
  <si>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</si>
  <si>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</si>
  <si>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</si>
  <si>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</si>
  <si>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</si>
  <si>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</si>
  <si>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</si>
  <si>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</si>
  <si>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</si>
  <si>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</si>
  <si>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</si>
  <si>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</si>
  <si>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</si>
  <si>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</si>
  <si>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</si>
  <si>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</si>
  <si>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</si>
  <si>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</si>
  <si>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</si>
  <si>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</si>
  <si>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</si>
  <si>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</si>
  <si>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</si>
  <si>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</si>
  <si>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</si>
  <si>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</si>
  <si>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</si>
  <si>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</si>
  <si>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</si>
  <si>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</si>
  <si>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</si>
  <si>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</si>
  <si>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</si>
  <si>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</si>
  <si>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</si>
  <si>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</si>
  <si>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</si>
  <si>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</si>
  <si>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</si>
  <si>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</si>
  <si>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</si>
  <si>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</si>
  <si>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</si>
  <si>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</si>
  <si>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</si>
  <si>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</si>
  <si>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</si>
  <si>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</si>
  <si>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</si>
  <si>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</si>
  <si>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</si>
  <si>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</si>
  <si>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</si>
  <si>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</si>
  <si>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</si>
  <si>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</si>
  <si>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</si>
  <si>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</si>
  <si>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</si>
  <si>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</si>
  <si>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</si>
  <si>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</si>
  <si>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</si>
  <si>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</si>
  <si>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</si>
  <si>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</si>
  <si>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</si>
  <si>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</si>
  <si>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</si>
  <si>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</si>
  <si>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</si>
  <si>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</si>
  <si>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</si>
  <si>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</si>
  <si>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</si>
  <si>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</si>
  <si>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</si>
  <si>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</si>
  <si>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</si>
  <si>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</si>
  <si>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</si>
  <si>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</si>
  <si>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</si>
  <si>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</si>
  <si>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</si>
  <si>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</si>
  <si>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</si>
  <si>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</si>
  <si>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</si>
  <si>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</si>
  <si>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</si>
  <si>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</si>
  <si>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</si>
  <si>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</si>
  <si>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</si>
  <si>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</si>
  <si>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</si>
  <si>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</si>
  <si>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</si>
  <si>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</si>
  <si>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</si>
  <si>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</si>
  <si>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</si>
  <si>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</si>
  <si>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</si>
  <si>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</si>
  <si>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</si>
  <si>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</si>
  <si>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</si>
  <si>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</si>
  <si>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</si>
  <si>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</si>
  <si>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</si>
  <si>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</si>
  <si>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</si>
  <si>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</si>
  <si>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</si>
  <si>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</si>
  <si>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</si>
  <si>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</si>
  <si>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</si>
  <si>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</si>
  <si>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</si>
  <si>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</si>
  <si>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</si>
  <si>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</si>
  <si>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</si>
  <si>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</si>
  <si>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</si>
  <si>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</si>
  <si>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</si>
  <si>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</si>
  <si>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</si>
  <si>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</si>
  <si>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</si>
  <si>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</si>
  <si>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</si>
  <si>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</si>
  <si>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</si>
  <si>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</si>
  <si>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</si>
  <si>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</si>
  <si>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</si>
  <si>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</si>
  <si>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</si>
  <si>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</si>
  <si>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</si>
  <si>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</si>
  <si>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</si>
  <si>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</si>
  <si>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</si>
  <si>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</si>
  <si>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</si>
  <si>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</si>
  <si>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</si>
  <si>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</si>
  <si>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</si>
  <si>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</si>
  <si>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</si>
  <si>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</si>
  <si>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</si>
  <si>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</si>
  <si>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</si>
  <si>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</si>
  <si>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</si>
  <si>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</si>
  <si>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</si>
  <si>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</si>
  <si>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</si>
  <si>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</si>
  <si>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</si>
  <si>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</si>
  <si>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</si>
  <si>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</si>
  <si>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</si>
  <si>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</si>
  <si>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</si>
  <si>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</si>
  <si>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</si>
  <si>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</si>
  <si>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</si>
  <si>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</si>
  <si>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</si>
  <si>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</si>
  <si>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</si>
  <si>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</si>
  <si>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</si>
  <si>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</si>
  <si>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</si>
  <si>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</si>
  <si>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</si>
  <si>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</si>
  <si>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</si>
  <si>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</si>
  <si>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</si>
  <si>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</si>
  <si>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</si>
  <si>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</si>
  <si>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</si>
  <si>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</si>
  <si>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</si>
  <si>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</si>
  <si>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</si>
  <si>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</si>
  <si>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</si>
  <si>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</si>
  <si>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</si>
  <si>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</si>
  <si>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</si>
  <si>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</si>
  <si>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</si>
  <si>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</si>
  <si>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</si>
  <si>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</si>
  <si>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</si>
  <si>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</si>
  <si>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</si>
  <si>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</si>
  <si>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</si>
  <si>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</si>
  <si>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</si>
  <si>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</si>
  <si>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</si>
  <si>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</si>
  <si>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</si>
  <si>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</si>
  <si>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</si>
  <si>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</si>
  <si>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</si>
  <si>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</si>
  <si>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</si>
  <si>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</si>
  <si>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</si>
  <si>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</si>
  <si>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</si>
  <si>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</si>
  <si>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</si>
  <si>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</si>
  <si>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</si>
  <si>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</si>
  <si>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</si>
  <si>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</si>
  <si>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</si>
  <si>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</si>
  <si>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</si>
  <si>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</si>
  <si>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</si>
  <si>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</si>
  <si>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</si>
  <si>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</si>
  <si>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</si>
  <si>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</si>
  <si>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</si>
  <si>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</si>
  <si>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</si>
  <si>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</si>
  <si>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</si>
  <si>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</si>
  <si>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</si>
  <si>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</si>
  <si>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</si>
  <si>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</si>
  <si>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</si>
  <si>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</si>
  <si>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</si>
  <si>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</si>
  <si>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</si>
  <si>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</si>
  <si>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</si>
  <si>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</si>
  <si>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</si>
  <si>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</si>
  <si>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</si>
  <si>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</si>
  <si>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</si>
  <si>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</si>
  <si>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</si>
  <si>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</si>
  <si>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</si>
  <si>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</si>
  <si>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</si>
  <si>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</si>
  <si>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</si>
  <si>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</si>
  <si>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</si>
  <si>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</si>
  <si>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</si>
  <si>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</si>
  <si>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</si>
  <si>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</si>
  <si>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</si>
  <si>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</si>
  <si>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</si>
  <si>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</si>
  <si>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</si>
  <si>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</si>
  <si>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</si>
  <si>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</si>
  <si>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</si>
  <si>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</si>
  <si>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</si>
  <si>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</si>
  <si>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</si>
  <si>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</si>
  <si>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</si>
  <si>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</si>
  <si>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</si>
  <si>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</si>
  <si>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</si>
  <si>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</si>
  <si>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</si>
  <si>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</si>
  <si>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</si>
  <si>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</si>
  <si>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</si>
  <si>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</si>
  <si>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</si>
  <si>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</si>
  <si>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</si>
  <si>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</si>
  <si>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</si>
  <si>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</si>
  <si>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</si>
  <si>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</si>
  <si>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</si>
  <si>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</si>
  <si>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</si>
  <si>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</si>
  <si>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</si>
  <si>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</si>
  <si>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</si>
  <si>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</si>
  <si>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</si>
  <si>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</si>
  <si>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</si>
  <si>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</si>
  <si>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</si>
  <si>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</si>
  <si>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</si>
  <si>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</si>
  <si>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</si>
  <si>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</si>
  <si>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</si>
  <si>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</si>
  <si>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</si>
  <si>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</si>
  <si>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</si>
  <si>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</si>
  <si>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</si>
  <si>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</si>
  <si>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</si>
  <si>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</si>
  <si>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</si>
  <si>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</si>
  <si>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</si>
  <si>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</si>
  <si>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</si>
  <si>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</si>
  <si>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</si>
  <si>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</si>
  <si>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</si>
  <si>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</si>
  <si>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</si>
  <si>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</si>
  <si>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</si>
  <si>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</si>
  <si>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</si>
  <si>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</si>
  <si>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</si>
  <si>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</si>
  <si>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</si>
  <si>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</si>
  <si>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</si>
  <si>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</si>
  <si>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</si>
  <si>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</si>
  <si>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</si>
  <si>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</si>
  <si>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</si>
  <si>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</si>
  <si>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</si>
  <si>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</si>
  <si>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</si>
  <si>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</si>
  <si>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</si>
  <si>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</si>
  <si>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</si>
  <si>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</si>
  <si>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</si>
  <si>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</si>
  <si>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</si>
  <si>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</si>
  <si>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</si>
  <si>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</si>
  <si>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</si>
  <si>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</si>
  <si>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</si>
  <si>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</si>
  <si>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</si>
  <si>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</si>
  <si>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</si>
  <si>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</si>
  <si>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</si>
  <si>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</si>
  <si>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</si>
  <si>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</si>
  <si>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</si>
  <si>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</si>
  <si>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</si>
  <si>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</si>
  <si>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</si>
  <si>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</si>
  <si>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</si>
  <si>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</si>
  <si>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</si>
  <si>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</si>
  <si>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</si>
  <si>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</si>
  <si>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</si>
  <si>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</si>
  <si>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</si>
  <si>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</si>
  <si>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</si>
  <si>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</si>
  <si>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</si>
  <si>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</si>
  <si>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</si>
  <si>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</si>
  <si>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</si>
  <si>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</si>
  <si>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</si>
  <si>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</si>
  <si>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</si>
  <si>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</si>
  <si>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</si>
  <si>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</si>
  <si>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</si>
  <si>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</si>
  <si>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</si>
  <si>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</si>
  <si>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</si>
  <si>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</si>
  <si>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</si>
  <si>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</si>
  <si>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</si>
  <si>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</si>
  <si>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</si>
  <si>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</si>
  <si>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</si>
  <si>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</si>
  <si>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</si>
  <si>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</si>
  <si>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</si>
  <si>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</si>
  <si>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</si>
  <si>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</si>
  <si>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</si>
  <si>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</si>
  <si>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</si>
  <si>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</si>
  <si>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</si>
  <si>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</si>
  <si>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</si>
  <si>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</si>
  <si>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</si>
  <si>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</si>
  <si>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</si>
  <si>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</si>
  <si>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</si>
  <si>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</si>
  <si>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</si>
  <si>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</si>
  <si>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</si>
  <si>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</si>
  <si>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</si>
  <si>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</si>
  <si>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</si>
  <si>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</si>
  <si>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</si>
  <si>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</si>
  <si>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</si>
  <si>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</si>
  <si>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</si>
  <si>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</si>
  <si>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</si>
  <si>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</si>
  <si>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</si>
  <si>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</si>
  <si>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</si>
  <si>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</si>
  <si>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</si>
  <si>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</si>
  <si>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</si>
  <si>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</si>
  <si>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</si>
  <si>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</si>
  <si>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</si>
  <si>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</si>
  <si>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</si>
  <si>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</si>
  <si>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</si>
  <si>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</si>
  <si>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</si>
  <si>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</si>
  <si>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</si>
  <si>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</si>
  <si>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</si>
  <si>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</si>
  <si>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</si>
  <si>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</si>
  <si>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</si>
  <si>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</si>
  <si>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</si>
  <si>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</si>
  <si>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</si>
  <si>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</si>
  <si>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</si>
  <si>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</si>
  <si>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</si>
  <si>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</si>
  <si>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</si>
  <si>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</si>
  <si>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</si>
  <si>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</si>
  <si>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</si>
  <si>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</si>
  <si>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</si>
  <si>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</si>
  <si>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</si>
  <si>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</si>
  <si>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</si>
  <si>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</si>
  <si>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</si>
  <si>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</si>
  <si>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</si>
  <si>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</si>
  <si>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</si>
  <si>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</si>
  <si>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</si>
  <si>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</si>
  <si>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</si>
  <si>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</si>
  <si>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</si>
  <si>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</si>
  <si>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</si>
  <si>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</si>
  <si>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</si>
  <si>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</si>
  <si>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</si>
  <si>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</si>
  <si>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</si>
  <si>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</si>
  <si>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</si>
  <si>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</si>
  <si>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</si>
  <si>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</si>
  <si>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</si>
  <si>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</si>
  <si>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</si>
  <si>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</si>
  <si>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</si>
  <si>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</si>
  <si>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</si>
  <si>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</si>
  <si>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</si>
  <si>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</si>
  <si>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</si>
  <si>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</si>
  <si>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</si>
  <si>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</si>
  <si>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</si>
  <si>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</si>
  <si>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</si>
  <si>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</si>
  <si>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</si>
  <si>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</si>
  <si>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</si>
  <si>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</si>
  <si>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</si>
  <si>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</si>
  <si>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</si>
  <si>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</si>
  <si>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</si>
  <si>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</si>
  <si>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</si>
  <si>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</si>
  <si>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</si>
  <si>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</si>
  <si>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</si>
  <si>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</si>
  <si>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</si>
  <si>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</si>
  <si>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</si>
  <si>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</si>
  <si>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</si>
  <si>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</si>
  <si>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</si>
  <si>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</si>
  <si>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</si>
  <si>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</si>
  <si>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</si>
  <si>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</si>
  <si>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</si>
  <si>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</si>
  <si>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</si>
  <si>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</si>
  <si>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</si>
  <si>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</si>
  <si>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</si>
  <si>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</si>
  <si>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</si>
  <si>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</si>
  <si>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</si>
  <si>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</si>
  <si>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</si>
  <si>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</si>
  <si>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</si>
  <si>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</si>
  <si>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</si>
  <si>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</si>
  <si>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</si>
  <si>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</si>
  <si>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</si>
  <si>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</si>
  <si>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</si>
  <si>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</si>
  <si>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</si>
  <si>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</si>
  <si>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</si>
  <si>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</si>
  <si>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</si>
  <si>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</si>
  <si>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</si>
  <si>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</si>
  <si>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</si>
  <si>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</si>
  <si>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</si>
  <si>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</si>
  <si>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</si>
  <si>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</si>
  <si>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</si>
  <si>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</si>
  <si>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</si>
  <si>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</si>
  <si>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</si>
  <si>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</si>
  <si>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</si>
  <si>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</si>
  <si>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</si>
  <si>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</si>
  <si>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</si>
  <si>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</si>
  <si>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</si>
  <si>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</si>
  <si>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</si>
  <si>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</si>
  <si>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</si>
  <si>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</si>
  <si>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</si>
  <si>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</si>
  <si>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</si>
  <si>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</si>
  <si>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</si>
  <si>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</si>
  <si>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</si>
  <si>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</si>
  <si>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</si>
  <si>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</si>
  <si>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</si>
  <si>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</si>
  <si>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</si>
  <si>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</si>
  <si>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</si>
  <si>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</si>
  <si>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</si>
  <si>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</si>
  <si>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</si>
  <si>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</si>
  <si>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</si>
  <si>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</si>
  <si>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</si>
  <si>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</si>
  <si>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</si>
  <si>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</si>
  <si>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</si>
  <si>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</si>
  <si>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</si>
  <si>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</si>
  <si>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</si>
  <si>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</si>
  <si>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</si>
  <si>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</si>
  <si>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</si>
  <si>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</si>
  <si>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</si>
  <si>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</si>
  <si>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</si>
  <si>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</si>
  <si>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</si>
  <si>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</si>
  <si>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</si>
  <si>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</si>
  <si>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</si>
  <si>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</si>
  <si>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</si>
  <si>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</si>
  <si>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</si>
  <si>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</si>
  <si>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</si>
  <si>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</si>
  <si>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</si>
  <si>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</si>
  <si>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</si>
  <si>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</si>
  <si>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</si>
  <si>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</si>
  <si>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</si>
  <si>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</si>
  <si>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</si>
  <si>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</si>
  <si>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</si>
  <si>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</si>
  <si>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</si>
  <si>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</si>
  <si>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</si>
  <si>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</si>
  <si>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</si>
  <si>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</si>
  <si>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</si>
  <si>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</si>
  <si>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</si>
  <si>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</si>
  <si>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</si>
  <si>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</si>
  <si>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</si>
  <si>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</si>
  <si>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</si>
  <si>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</si>
  <si>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</si>
  <si>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</si>
  <si>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</si>
  <si>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</si>
  <si>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</si>
  <si>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</si>
  <si>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</si>
  <si>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</si>
  <si>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</si>
  <si>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</si>
  <si>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</si>
  <si>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</si>
  <si>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</si>
  <si>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</si>
  <si>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</si>
  <si>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</si>
  <si>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</si>
  <si>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</si>
  <si>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</si>
  <si>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</si>
  <si>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</si>
  <si>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</si>
  <si>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</si>
  <si>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</si>
  <si>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</si>
  <si>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</si>
  <si>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</si>
  <si>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</si>
  <si>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</si>
  <si>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</si>
  <si>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</si>
  <si>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</si>
  <si>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</si>
  <si>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</si>
  <si>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</si>
  <si>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</si>
  <si>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</si>
  <si>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</si>
  <si>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</si>
  <si>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</si>
  <si>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</si>
  <si>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</si>
  <si>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</si>
  <si>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</si>
  <si>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</si>
  <si>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</si>
  <si>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</si>
  <si>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</si>
  <si>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</si>
  <si>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</si>
  <si>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</si>
  <si>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</si>
  <si>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</si>
  <si>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</si>
  <si>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</si>
  <si>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</si>
  <si>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</si>
  <si>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</si>
  <si>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</si>
  <si>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</si>
  <si>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</si>
  <si>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</si>
  <si>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</si>
  <si>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</si>
  <si>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</si>
  <si>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</si>
  <si>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</si>
  <si>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</si>
  <si>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</si>
  <si>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</si>
  <si>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</si>
  <si>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</si>
  <si>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</si>
  <si>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</si>
  <si>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</si>
  <si>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</si>
  <si>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</si>
  <si>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</si>
  <si>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</si>
  <si>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</si>
  <si>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</si>
  <si>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</si>
  <si>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</si>
  <si>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</si>
  <si>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</si>
  <si>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</si>
  <si>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</si>
  <si>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</si>
  <si>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</si>
  <si>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</si>
  <si>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</si>
  <si>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</si>
  <si>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</si>
  <si>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</si>
  <si>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</si>
  <si>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</si>
  <si>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</si>
  <si>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</si>
  <si>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</si>
  <si>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</si>
  <si>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</si>
  <si>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</si>
  <si>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</si>
  <si>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</si>
  <si>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</si>
  <si>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</si>
  <si>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</si>
  <si>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</si>
  <si>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</si>
  <si>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</si>
  <si>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</si>
  <si>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</si>
  <si>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</si>
  <si>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</si>
  <si>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</si>
  <si>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</si>
  <si>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</si>
  <si>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</si>
  <si>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</si>
  <si>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</si>
  <si>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</si>
  <si>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</si>
  <si>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</si>
  <si>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</si>
  <si>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</si>
  <si>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</si>
  <si>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</si>
  <si>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</si>
  <si>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</si>
  <si>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</si>
  <si>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</si>
  <si>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</si>
  <si>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</si>
  <si>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</si>
  <si>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</si>
  <si>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</si>
  <si>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</si>
  <si>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</si>
  <si>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</si>
  <si>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</si>
  <si>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</si>
  <si>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</si>
  <si>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</si>
  <si>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</si>
  <si>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</si>
  <si>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</si>
  <si>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</si>
  <si>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</si>
  <si>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</si>
  <si>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</si>
  <si>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</si>
  <si>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</si>
  <si>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</si>
  <si>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</si>
  <si>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</si>
  <si>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</si>
  <si>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</si>
  <si>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</si>
  <si>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</si>
  <si>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</si>
  <si>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</si>
  <si>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</si>
  <si>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</si>
  <si>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</si>
  <si>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</si>
  <si>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</si>
  <si>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</si>
  <si>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</si>
  <si>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</si>
  <si>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</si>
  <si>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</si>
  <si>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</si>
  <si>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</si>
  <si>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</si>
  <si>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</si>
  <si>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</si>
  <si>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</si>
  <si>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</si>
  <si>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</si>
  <si>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</si>
  <si>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</si>
  <si>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</si>
  <si>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</si>
  <si>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</si>
  <si>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</si>
  <si>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</si>
  <si>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</si>
  <si>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</si>
  <si>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</si>
  <si>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</si>
  <si>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</si>
  <si>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</si>
  <si>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</si>
  <si>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</si>
  <si>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</si>
  <si>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</si>
  <si>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</si>
  <si>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</si>
  <si>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</si>
  <si>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</si>
  <si>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</si>
  <si>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</si>
  <si>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</si>
  <si>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</si>
  <si>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</si>
  <si>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</si>
  <si>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</si>
  <si>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</si>
  <si>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</si>
  <si>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</si>
  <si>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</si>
  <si>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</si>
  <si>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</si>
  <si>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</si>
  <si>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</si>
  <si>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</si>
  <si>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</si>
  <si>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</si>
  <si>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</si>
  <si>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</si>
  <si>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</si>
  <si>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</si>
  <si>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</si>
  <si>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</si>
  <si>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</si>
  <si>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</si>
  <si>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</si>
  <si>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</si>
  <si>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</si>
  <si>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</si>
  <si>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</si>
  <si>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</si>
  <si>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</si>
  <si>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</si>
  <si>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</si>
  <si>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</si>
  <si>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</si>
  <si>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</si>
  <si>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</si>
  <si>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</si>
  <si>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</si>
  <si>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</si>
  <si>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</si>
  <si>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</si>
  <si>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</si>
  <si>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</si>
  <si>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</si>
  <si>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</si>
  <si>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</si>
  <si>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</si>
  <si>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</si>
  <si>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</si>
  <si>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</si>
  <si>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</si>
  <si>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</si>
  <si>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</si>
  <si>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</si>
  <si>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</si>
  <si>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</si>
  <si>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</si>
  <si>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</si>
  <si>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</si>
  <si>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</si>
  <si>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</si>
  <si>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</si>
  <si>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</si>
  <si>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</si>
  <si>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</si>
  <si>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</si>
  <si>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</si>
  <si>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</si>
  <si>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</si>
  <si>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</si>
  <si>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</si>
  <si>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</si>
  <si>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</si>
  <si>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</si>
  <si>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</si>
  <si>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</si>
  <si>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</si>
  <si>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</si>
  <si>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</si>
  <si>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</si>
  <si>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</si>
  <si>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</si>
  <si>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</si>
  <si>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</si>
  <si>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</si>
  <si>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</si>
  <si>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</si>
  <si>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</si>
  <si>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</si>
  <si>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</si>
  <si>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</si>
  <si>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</si>
  <si>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</si>
  <si>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</si>
  <si>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</si>
  <si>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</si>
  <si>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</si>
  <si>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</si>
  <si>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</si>
  <si>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</si>
  <si>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</si>
  <si>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</si>
  <si>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</si>
  <si>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</si>
  <si>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</si>
  <si>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</si>
  <si>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</si>
  <si>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</si>
  <si>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</si>
  <si>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</si>
  <si>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</si>
  <si>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</si>
  <si>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</si>
  <si>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</si>
  <si>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</si>
  <si>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</si>
  <si>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</si>
  <si>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</si>
  <si>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</si>
  <si>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</si>
  <si>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</si>
  <si>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</si>
  <si>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</si>
  <si>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</si>
  <si>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</si>
  <si>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</si>
  <si>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</si>
  <si>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</si>
  <si>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</si>
  <si>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</si>
  <si>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</si>
  <si>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</si>
  <si>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</si>
  <si>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</si>
  <si>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</si>
  <si>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</si>
  <si>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</si>
  <si>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</si>
  <si>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</si>
  <si>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</si>
  <si>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</si>
  <si>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</si>
  <si>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</si>
  <si>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</si>
  <si>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</si>
  <si>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</si>
  <si>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</si>
  <si>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</si>
  <si>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</si>
  <si>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</si>
  <si>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</si>
  <si>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</si>
  <si>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</si>
  <si>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</si>
  <si>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</si>
  <si>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</si>
  <si>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</si>
  <si>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</si>
  <si>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</si>
  <si>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</si>
  <si>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</si>
  <si>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</si>
  <si>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</si>
  <si>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</si>
  <si>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</si>
  <si>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</si>
  <si>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</si>
  <si>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</si>
  <si>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</si>
  <si>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</si>
  <si>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</si>
  <si>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</si>
  <si>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</si>
  <si>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</si>
  <si>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</si>
  <si>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</si>
  <si>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</si>
  <si>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</si>
  <si>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</si>
  <si>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</si>
  <si>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</si>
  <si>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</si>
  <si>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</si>
  <si>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</si>
  <si>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</si>
  <si>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</si>
  <si>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</si>
  <si>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</si>
  <si>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</si>
  <si>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</si>
  <si>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</si>
  <si>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</si>
  <si>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</si>
  <si>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</si>
  <si>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</si>
  <si>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</si>
  <si>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</si>
  <si>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</si>
  <si>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</si>
  <si>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</si>
  <si>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</si>
  <si>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</si>
  <si>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</si>
  <si>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</si>
  <si>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</si>
  <si>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</si>
  <si>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</si>
  <si>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</si>
  <si>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</si>
  <si>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</si>
  <si>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</si>
  <si>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</si>
  <si>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</si>
  <si>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</si>
  <si>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</si>
  <si>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</si>
  <si>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</si>
  <si>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</si>
  <si>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</si>
  <si>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</si>
  <si>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</si>
  <si>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</si>
  <si>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</si>
  <si>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</si>
  <si>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</si>
  <si>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</si>
  <si>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</si>
  <si>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</si>
  <si>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</si>
  <si>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</si>
  <si>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</si>
  <si>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</si>
  <si>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</si>
  <si>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</si>
  <si>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</si>
  <si>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</si>
  <si>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</si>
  <si>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</si>
  <si>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</si>
  <si>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</si>
  <si>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</si>
  <si>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</si>
  <si>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</si>
  <si>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</si>
  <si>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</si>
  <si>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</si>
  <si>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</si>
  <si>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</si>
  <si>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</si>
  <si>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</si>
  <si>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</si>
  <si>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</si>
  <si>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</si>
  <si>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</si>
  <si>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</si>
  <si>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</si>
  <si>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</si>
  <si>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</si>
  <si>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</si>
  <si>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</si>
  <si>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</si>
  <si>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</si>
  <si>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</si>
  <si>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</si>
  <si>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</si>
  <si>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</si>
  <si>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</si>
  <si>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</si>
  <si>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</si>
  <si>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</si>
  <si>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</si>
  <si>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</si>
  <si>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</si>
  <si>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</si>
  <si>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</si>
  <si>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</si>
  <si>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</si>
  <si>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</si>
  <si>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</si>
  <si>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</si>
  <si>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</si>
  <si>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</si>
  <si>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</si>
  <si>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</si>
  <si>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</si>
  <si>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</si>
  <si>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</si>
  <si>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</si>
  <si>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</si>
  <si>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</si>
  <si>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</si>
  <si>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</si>
  <si>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</si>
  <si>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</si>
  <si>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</si>
  <si>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</si>
  <si>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</si>
  <si>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</si>
  <si>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</si>
  <si>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</si>
  <si>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</si>
  <si>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</si>
  <si>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</si>
  <si>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</si>
  <si>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</si>
  <si>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</si>
  <si>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</si>
  <si>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</si>
  <si>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</si>
  <si>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</si>
  <si>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</si>
  <si>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</si>
  <si>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</si>
  <si>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</si>
  <si>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</si>
  <si>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</si>
  <si>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</si>
  <si>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</si>
  <si>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</si>
  <si>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</si>
  <si>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</si>
  <si>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</si>
  <si>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</si>
  <si>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</si>
  <si>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</si>
  <si>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</si>
  <si>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</si>
  <si>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</si>
  <si>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</si>
  <si>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</si>
  <si>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</si>
  <si>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</si>
  <si>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</si>
  <si>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</si>
  <si>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</si>
  <si>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</si>
  <si>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</si>
  <si>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</si>
  <si>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</si>
  <si>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</si>
  <si>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</si>
  <si>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</si>
  <si>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</si>
  <si>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</si>
  <si>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</si>
  <si>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</si>
  <si>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</si>
  <si>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</si>
  <si>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</si>
  <si>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</si>
  <si>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</si>
  <si>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</si>
  <si>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</si>
  <si>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</si>
  <si>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</si>
  <si>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</si>
  <si>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</si>
  <si>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</si>
  <si>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</si>
  <si>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</si>
  <si>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</si>
  <si>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</si>
  <si>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</si>
  <si>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</si>
  <si>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</si>
  <si>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</si>
  <si>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</si>
  <si>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</si>
  <si>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</si>
  <si>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</si>
  <si>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</si>
  <si>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</si>
  <si>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</si>
  <si>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</si>
  <si>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</si>
  <si>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</si>
  <si>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</si>
  <si>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</si>
  <si>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</si>
  <si>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</si>
  <si>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</si>
  <si>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</si>
  <si>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</si>
  <si>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</si>
  <si>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</si>
  <si>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</si>
  <si>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</si>
  <si>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</si>
  <si>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</si>
  <si>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</si>
  <si>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</si>
  <si>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</si>
  <si>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</si>
  <si>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</si>
  <si>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</si>
  <si>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</si>
  <si>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</si>
  <si>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</si>
  <si>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</si>
  <si>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</si>
  <si>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</si>
  <si>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</si>
  <si>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</si>
  <si>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</si>
  <si>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</si>
  <si>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</si>
  <si>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</si>
  <si>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</si>
  <si>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</si>
  <si>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</si>
  <si>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</si>
  <si>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</si>
  <si>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</si>
  <si>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</si>
  <si>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</si>
  <si>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</si>
  <si>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</si>
  <si>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</si>
  <si>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</si>
  <si>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</si>
  <si>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</si>
  <si>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</si>
  <si>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</si>
  <si>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</si>
  <si>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</si>
  <si>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</si>
  <si>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</si>
  <si>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</si>
  <si>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</si>
  <si>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</si>
  <si>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</si>
  <si>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</si>
  <si>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</si>
  <si>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</si>
  <si>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</si>
  <si>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</si>
  <si>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</si>
  <si>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</si>
  <si>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</si>
  <si>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</si>
  <si>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</si>
  <si>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</si>
  <si>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</si>
  <si>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</si>
  <si>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</si>
  <si>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</si>
  <si>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</si>
  <si>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</si>
  <si>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</si>
  <si>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</si>
  <si>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</si>
  <si>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</si>
  <si>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</si>
  <si>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</si>
  <si>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</si>
  <si>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</si>
  <si>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</si>
  <si>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</si>
  <si>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</si>
  <si>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</si>
  <si>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</si>
  <si>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</si>
  <si>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</si>
  <si>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</si>
  <si>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</si>
  <si>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</si>
  <si>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</si>
  <si>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</si>
  <si>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</si>
  <si>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</si>
  <si>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</si>
  <si>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</si>
  <si>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</si>
  <si>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</si>
  <si>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</si>
  <si>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</si>
  <si>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</si>
  <si>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</si>
  <si>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</si>
  <si>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</si>
  <si>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</si>
  <si>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</si>
  <si>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</si>
  <si>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</si>
  <si>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</si>
  <si>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</si>
  <si>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</si>
  <si>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</si>
  <si>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</si>
  <si>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</si>
  <si>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</si>
  <si>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</si>
  <si>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</si>
  <si>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</si>
  <si>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</si>
  <si>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</si>
  <si>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</si>
  <si>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</si>
  <si>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</si>
  <si>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</si>
  <si>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</si>
  <si>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</si>
  <si>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</si>
  <si>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</si>
  <si>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</si>
  <si>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</si>
  <si>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</si>
  <si>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</si>
  <si>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</si>
  <si>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</si>
  <si>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</si>
  <si>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</si>
  <si>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</si>
  <si>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</si>
  <si>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</si>
  <si>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</si>
  <si>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</si>
  <si>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</si>
  <si>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</si>
  <si>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</si>
  <si>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</si>
  <si>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</si>
  <si>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</si>
  <si>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</si>
  <si>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</si>
  <si>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</si>
  <si>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</si>
  <si>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</si>
  <si>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</si>
  <si>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</si>
  <si>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</si>
  <si>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</si>
  <si>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</si>
  <si>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</si>
  <si>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</si>
  <si>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</si>
  <si>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</si>
  <si>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</si>
  <si>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</si>
  <si>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</si>
  <si>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</si>
  <si>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</si>
  <si>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</si>
  <si>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</si>
  <si>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</si>
  <si>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</si>
  <si>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</si>
  <si>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</si>
  <si>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</si>
  <si>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</si>
  <si>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</si>
  <si>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</si>
  <si>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</si>
  <si>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</si>
  <si>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</si>
  <si>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</si>
  <si>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</si>
  <si>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</si>
  <si>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</si>
  <si>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</si>
  <si>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</si>
  <si>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</si>
  <si>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</si>
  <si>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</si>
  <si>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</si>
  <si>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</si>
  <si>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</si>
  <si>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</si>
  <si>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</si>
  <si>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</si>
  <si>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</si>
  <si>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</si>
  <si>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</si>
  <si>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</si>
  <si>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</si>
  <si>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</si>
  <si>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</si>
  <si>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</si>
  <si>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</si>
  <si>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</si>
  <si>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</si>
  <si>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</si>
  <si>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</si>
  <si>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</si>
  <si>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</si>
  <si>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</si>
  <si>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</si>
  <si>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</si>
  <si>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</si>
  <si>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</si>
  <si>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</si>
  <si>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</si>
  <si>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</si>
  <si>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</si>
  <si>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</si>
  <si>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</si>
  <si>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</si>
  <si>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</si>
  <si>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</si>
  <si>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</si>
  <si>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</si>
  <si>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</si>
  <si>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</si>
  <si>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</si>
  <si>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</si>
  <si>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</si>
  <si>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</si>
  <si>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</si>
  <si>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</si>
  <si>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</si>
  <si>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</si>
  <si>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</si>
  <si>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</si>
  <si>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</si>
  <si>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</si>
  <si>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</si>
  <si>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</si>
  <si>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</si>
  <si>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</si>
  <si>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</si>
  <si>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</si>
  <si>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</si>
  <si>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</si>
  <si>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</si>
  <si>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</si>
  <si>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</si>
  <si>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</si>
  <si>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</si>
  <si>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</si>
  <si>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</si>
  <si>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</si>
  <si>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</si>
  <si>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</si>
  <si>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</si>
  <si>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</si>
  <si>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</si>
  <si>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</si>
  <si>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</si>
  <si>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</si>
  <si>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</si>
  <si>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</si>
  <si>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</si>
  <si>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</si>
  <si>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</si>
  <si>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</si>
  <si>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</si>
  <si>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</si>
  <si>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</si>
  <si>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</si>
  <si>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</si>
  <si>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</si>
  <si>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</si>
  <si>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</si>
  <si>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</si>
  <si>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</si>
  <si>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</si>
  <si>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</si>
  <si>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</si>
  <si>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</si>
  <si>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</si>
  <si>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</si>
  <si>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</si>
  <si>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</si>
  <si>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</si>
  <si>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</si>
  <si>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</si>
  <si>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</si>
  <si>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</si>
  <si>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</si>
  <si>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</si>
  <si>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</si>
  <si>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</si>
  <si>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</si>
  <si>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</si>
  <si>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</si>
  <si>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</si>
  <si>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</si>
  <si>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</si>
  <si>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</si>
  <si>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</si>
  <si>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</si>
  <si>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</si>
  <si>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</si>
  <si>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</si>
  <si>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</si>
  <si>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</si>
  <si>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</si>
  <si>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</si>
  <si>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</si>
  <si>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</si>
  <si>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</si>
  <si>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</si>
  <si>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</si>
  <si>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</si>
  <si>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</si>
  <si>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</si>
  <si>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</si>
  <si>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</si>
  <si>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</si>
  <si>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</si>
  <si>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</si>
  <si>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</si>
  <si>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</si>
  <si>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</si>
  <si>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</si>
  <si>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</si>
  <si>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</si>
  <si>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</si>
  <si>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</si>
  <si>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</si>
  <si>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</si>
  <si>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</si>
  <si>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</si>
  <si>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</si>
  <si>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</si>
  <si>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</si>
  <si>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</si>
  <si>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</si>
  <si>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</si>
  <si>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</si>
  <si>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</si>
  <si>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</si>
  <si>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</si>
  <si>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</si>
  <si>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</si>
  <si>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</si>
  <si>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</si>
  <si>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</si>
  <si>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</si>
  <si>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</si>
  <si>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</si>
  <si>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</si>
  <si>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</si>
  <si>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</si>
  <si>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</si>
  <si>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</si>
  <si>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</si>
  <si>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</si>
  <si>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</si>
  <si>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</si>
  <si>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</si>
  <si>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</si>
  <si>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</si>
  <si>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</si>
  <si>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</si>
  <si>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</si>
  <si>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</si>
  <si>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</si>
  <si>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</si>
  <si>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</si>
  <si>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</si>
  <si>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</si>
  <si>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</si>
  <si>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</si>
  <si>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</si>
  <si>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</si>
  <si>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</si>
  <si>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</si>
  <si>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</si>
  <si>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</si>
  <si>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</si>
  <si>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</si>
  <si>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</si>
  <si>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</si>
  <si>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</si>
  <si>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</si>
  <si>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</si>
  <si>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</si>
  <si>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</si>
  <si>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</si>
  <si>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</si>
  <si>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</si>
  <si>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</si>
  <si>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</si>
  <si>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</si>
  <si>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</si>
  <si>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</si>
  <si>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</si>
  <si>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</si>
  <si>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</si>
  <si>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</si>
  <si>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</si>
  <si>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</si>
  <si>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</si>
  <si>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</si>
  <si>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</si>
  <si>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</si>
  <si>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</si>
  <si>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</si>
  <si>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</si>
  <si>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</si>
  <si>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</si>
  <si>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</si>
  <si>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</si>
  <si>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</si>
  <si>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</si>
  <si>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</si>
  <si>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</si>
  <si>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</si>
  <si>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</si>
  <si>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</si>
  <si>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</si>
  <si>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</si>
  <si>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</si>
  <si>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</si>
  <si>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</si>
  <si>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</si>
  <si>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</si>
  <si>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</si>
  <si>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</si>
  <si>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</si>
  <si>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</si>
  <si>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</si>
  <si>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</si>
  <si>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</si>
  <si>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</si>
  <si>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</si>
  <si>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</si>
  <si>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</si>
  <si>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</si>
  <si>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</si>
  <si>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</si>
  <si>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</si>
  <si>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</si>
  <si>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</si>
  <si>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</si>
  <si>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</si>
  <si>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</si>
  <si>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</si>
  <si>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</si>
  <si>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</si>
  <si>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</si>
  <si>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</si>
  <si>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</si>
  <si>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</si>
  <si>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</si>
  <si>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</si>
  <si>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</si>
  <si>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</si>
  <si>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</si>
  <si>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</si>
  <si>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</si>
  <si>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</si>
  <si>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</si>
  <si>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</si>
  <si>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</si>
  <si>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</si>
  <si>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</si>
  <si>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</si>
  <si>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</si>
  <si>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</si>
  <si>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</si>
  <si>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</si>
  <si>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</si>
  <si>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</si>
  <si>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</si>
  <si>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</si>
  <si>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</si>
  <si>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</si>
  <si>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</si>
  <si>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</si>
  <si>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</si>
  <si>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</si>
  <si>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</si>
  <si>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</si>
  <si>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</si>
  <si>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</si>
  <si>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</si>
  <si>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</si>
  <si>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</si>
  <si>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</si>
  <si>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</si>
  <si>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</si>
  <si>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</si>
  <si>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</si>
  <si>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</si>
  <si>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</si>
  <si>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</si>
  <si>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</si>
  <si>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</si>
  <si>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</si>
  <si>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</si>
  <si>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</si>
  <si>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</si>
  <si>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</si>
  <si>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</si>
  <si>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</si>
  <si>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</si>
  <si>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</si>
  <si>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</si>
  <si>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</si>
  <si>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</si>
  <si>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</si>
  <si>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</si>
  <si>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</si>
  <si>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</si>
  <si>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</si>
  <si>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</si>
  <si>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</si>
  <si>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</si>
  <si>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</si>
  <si>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</si>
  <si>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</si>
  <si>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</si>
  <si>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</si>
  <si>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</si>
  <si>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</si>
  <si>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</si>
  <si>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</si>
  <si>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</si>
  <si>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</si>
  <si>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</si>
  <si>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</si>
  <si>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</si>
  <si>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</si>
  <si>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</si>
  <si>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</si>
  <si>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</si>
  <si>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</si>
  <si>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</si>
  <si>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</si>
  <si>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</si>
  <si>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</si>
  <si>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</si>
  <si>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</si>
  <si>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</si>
  <si>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</si>
  <si>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</si>
  <si>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</si>
  <si>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</si>
  <si>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</si>
  <si>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</si>
  <si>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</si>
  <si>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</si>
  <si>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</si>
  <si>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</si>
  <si>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</si>
  <si>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</si>
  <si>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</si>
  <si>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</si>
  <si>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</si>
  <si>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</si>
  <si>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</si>
  <si>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</si>
  <si>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</si>
  <si>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</si>
  <si>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</si>
  <si>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</si>
  <si>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</si>
  <si>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</si>
  <si>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</si>
  <si>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</si>
  <si>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</si>
  <si>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</si>
  <si>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</si>
  <si>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</si>
  <si>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</si>
  <si>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</si>
  <si>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</si>
  <si>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</si>
  <si>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</si>
  <si>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</si>
  <si>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</si>
  <si>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</si>
  <si>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</si>
  <si>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</si>
  <si>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</si>
  <si>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</si>
  <si>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</si>
  <si>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</si>
  <si>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</si>
  <si>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</si>
  <si>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</si>
  <si>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</si>
  <si>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</si>
  <si>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</si>
  <si>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</si>
  <si>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</si>
  <si>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</si>
  <si>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</si>
  <si>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</si>
  <si>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</si>
  <si>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</si>
  <si>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</si>
  <si>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</si>
  <si>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</si>
  <si>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</si>
  <si>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</si>
  <si>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</si>
  <si>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</si>
  <si>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</si>
  <si>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</si>
  <si>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</si>
  <si>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</si>
  <si>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</si>
  <si>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</si>
  <si>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</si>
  <si>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</si>
  <si>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</si>
  <si>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</si>
  <si>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</si>
  <si>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</si>
  <si>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</si>
  <si>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</si>
  <si>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</si>
  <si>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</si>
  <si>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</si>
  <si>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</si>
  <si>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</si>
  <si>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</si>
  <si>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</si>
  <si>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</si>
  <si>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</si>
  <si>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</si>
  <si>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</si>
  <si>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</si>
  <si>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</si>
  <si>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</si>
  <si>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</si>
  <si>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</si>
  <si>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</si>
  <si>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</si>
  <si>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</si>
  <si>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</si>
  <si>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</si>
  <si>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</si>
  <si>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</si>
  <si>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</si>
  <si>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</si>
  <si>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</si>
  <si>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</si>
  <si>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</si>
  <si>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</si>
  <si>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</si>
  <si>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</si>
  <si>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</si>
  <si>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</si>
  <si>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</si>
  <si>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</si>
  <si>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</si>
  <si>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</si>
  <si>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</si>
  <si>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</si>
  <si>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</si>
  <si>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</si>
  <si>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</si>
  <si>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</si>
  <si>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</si>
  <si>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</si>
  <si>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</si>
  <si>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</si>
  <si>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</si>
  <si>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</si>
  <si>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</si>
  <si>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</si>
  <si>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</si>
  <si>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</si>
  <si>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</si>
  <si>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</si>
  <si>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</si>
  <si>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</si>
  <si>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</si>
  <si>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</si>
  <si>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</si>
  <si>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</si>
  <si>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</si>
  <si>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</si>
  <si>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</si>
  <si>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</si>
  <si>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</si>
  <si>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</si>
  <si>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</si>
  <si>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</si>
  <si>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</si>
  <si>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</si>
  <si>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</si>
  <si>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</si>
  <si>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</si>
  <si>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</si>
  <si>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</si>
  <si>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</si>
  <si>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</si>
  <si>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</si>
  <si>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</si>
  <si>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</si>
  <si>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</si>
  <si>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</si>
  <si>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</si>
  <si>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</si>
  <si>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</si>
  <si>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</si>
  <si>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</si>
  <si>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</si>
  <si>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</si>
  <si>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</si>
  <si>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</si>
  <si>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</si>
  <si>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</si>
  <si>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</si>
  <si>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</si>
  <si>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</si>
  <si>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</si>
  <si>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</si>
  <si>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</si>
  <si>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</si>
  <si>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</si>
  <si>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</si>
  <si>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</si>
  <si>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</si>
  <si>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</si>
  <si>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</si>
  <si>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</si>
  <si>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</si>
  <si>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</si>
  <si>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</si>
  <si>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</si>
  <si>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</si>
  <si>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</si>
  <si>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</si>
  <si>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</si>
  <si>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</si>
  <si>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</si>
  <si>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</si>
  <si>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</si>
  <si>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</si>
  <si>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</si>
  <si>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</si>
  <si>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</si>
  <si>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</si>
  <si>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</si>
  <si>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</si>
  <si>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</si>
  <si>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</si>
  <si>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</si>
  <si>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</si>
  <si>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</si>
  <si>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</si>
  <si>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</si>
  <si>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</si>
  <si>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</si>
  <si>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</si>
  <si>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</si>
  <si>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</si>
  <si>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</si>
  <si>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</si>
  <si>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</si>
  <si>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</si>
  <si>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</si>
  <si>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</si>
  <si>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</si>
  <si>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</si>
  <si>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</si>
  <si>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</si>
  <si>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</si>
  <si>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</si>
  <si>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</si>
  <si>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</si>
  <si>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</si>
  <si>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</si>
  <si>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</si>
  <si>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</si>
  <si>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</si>
  <si>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</si>
  <si>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</si>
  <si>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</si>
  <si>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</si>
  <si>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</si>
  <si>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</si>
  <si>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</si>
  <si>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</si>
  <si>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</si>
  <si>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</si>
  <si>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</si>
  <si>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</si>
  <si>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</si>
  <si>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</si>
  <si>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</si>
  <si>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</si>
  <si>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</si>
  <si>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</si>
  <si>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</si>
  <si>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</si>
  <si>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</si>
  <si>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</si>
  <si>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</si>
  <si>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</si>
  <si>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</si>
  <si>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</si>
  <si>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</si>
  <si>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</si>
  <si>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</si>
  <si>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</si>
  <si>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</si>
  <si>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</si>
  <si>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</si>
  <si>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</si>
  <si>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</si>
  <si>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</si>
  <si>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</si>
  <si>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</si>
  <si>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</si>
  <si>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</si>
  <si>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</si>
  <si>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</si>
  <si>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</si>
  <si>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</si>
  <si>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</si>
  <si>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</si>
  <si>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</si>
  <si>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</si>
  <si>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</si>
  <si>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</si>
  <si>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</si>
  <si>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</si>
  <si>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</si>
  <si>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</si>
  <si>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</si>
  <si>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</si>
  <si>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</si>
  <si>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</si>
  <si>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</si>
  <si>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</si>
  <si>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</si>
  <si>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</si>
  <si>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</si>
  <si>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</si>
  <si>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</si>
  <si>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</si>
  <si>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</si>
  <si>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</si>
  <si>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</si>
  <si>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</si>
  <si>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</si>
  <si>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</si>
  <si>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</si>
  <si>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</si>
  <si>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</si>
  <si>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</si>
  <si>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</si>
  <si>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</si>
  <si>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</si>
  <si>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</si>
  <si>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</si>
  <si>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</si>
  <si>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</si>
  <si>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</si>
  <si>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</si>
  <si>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</si>
  <si>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</si>
  <si>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</si>
  <si>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</si>
  <si>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</si>
  <si>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</si>
  <si>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</si>
  <si>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</si>
  <si>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</si>
  <si>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</si>
  <si>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</si>
  <si>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</si>
  <si>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</si>
  <si>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</si>
  <si>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</si>
  <si>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</si>
  <si>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</si>
  <si>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</si>
  <si>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</si>
  <si>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</si>
  <si>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</si>
  <si>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</si>
  <si>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</si>
  <si>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</si>
  <si>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</si>
  <si>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</si>
  <si>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</si>
  <si>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</si>
  <si>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</si>
  <si>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</si>
  <si>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</si>
  <si>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</si>
  <si>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</si>
  <si>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</si>
  <si>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</si>
  <si>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</si>
  <si>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</si>
  <si>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</si>
  <si>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</si>
  <si>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</si>
  <si>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</si>
  <si>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</si>
  <si>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</si>
  <si>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</si>
  <si>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</si>
  <si>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</si>
  <si>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</si>
  <si>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</si>
  <si>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</si>
  <si>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</si>
  <si>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</si>
  <si>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</si>
  <si>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</si>
  <si>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</si>
  <si>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</si>
  <si>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</si>
  <si>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</si>
  <si>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</si>
  <si>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</si>
  <si>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</si>
  <si>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</si>
  <si>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</si>
  <si>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</si>
  <si>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</si>
  <si>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</si>
  <si>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</si>
  <si>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</si>
  <si>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</si>
  <si>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</si>
  <si>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</si>
  <si>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</si>
  <si>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</si>
  <si>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</si>
  <si>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</si>
  <si>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</si>
  <si>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</si>
  <si>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</si>
  <si>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</si>
  <si>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</si>
  <si>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</si>
  <si>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</si>
  <si>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</si>
  <si>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</si>
  <si>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</si>
  <si>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</si>
  <si>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</si>
  <si>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</si>
  <si>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</si>
  <si>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</si>
  <si>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</si>
  <si>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</si>
  <si>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</si>
  <si>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</si>
  <si>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</si>
  <si>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</si>
  <si>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</si>
  <si>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</si>
  <si>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</si>
  <si>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</si>
  <si>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</si>
  <si>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</si>
  <si>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</si>
  <si>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</si>
  <si>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</si>
  <si>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</si>
  <si>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</si>
  <si>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</si>
  <si>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</si>
  <si>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</si>
  <si>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</si>
  <si>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</si>
  <si>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</si>
  <si>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</si>
  <si>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</si>
  <si>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</si>
  <si>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</si>
  <si>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</si>
  <si>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</si>
  <si>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</si>
  <si>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</si>
  <si>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</si>
  <si>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</si>
  <si>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</si>
  <si>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</si>
  <si>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</si>
  <si>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</si>
  <si>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</si>
  <si>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</si>
  <si>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</si>
  <si>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</si>
  <si>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</si>
  <si>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</si>
  <si>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</si>
  <si>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</si>
  <si>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</si>
  <si>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</si>
  <si>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</si>
  <si>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</si>
  <si>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</si>
  <si>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</si>
  <si>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</si>
  <si>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</si>
  <si>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</si>
  <si>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</si>
  <si>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</si>
  <si>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</si>
  <si>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</si>
  <si>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</si>
  <si>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</si>
  <si>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</si>
  <si>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</si>
  <si>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</si>
  <si>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</si>
  <si>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</si>
  <si>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</si>
  <si>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</si>
  <si>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</si>
  <si>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</si>
  <si>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</si>
  <si>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</si>
  <si>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</si>
  <si>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</si>
  <si>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</si>
  <si>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</si>
  <si>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</si>
  <si>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</si>
  <si>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</si>
  <si>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</si>
  <si>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</si>
  <si>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</si>
  <si>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</si>
  <si>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</si>
  <si>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</si>
  <si>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</si>
  <si>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</si>
  <si>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</si>
  <si>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</si>
  <si>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</si>
  <si>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</si>
  <si>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</si>
  <si>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</si>
  <si>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</si>
  <si>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</si>
  <si>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</si>
  <si>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</si>
  <si>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</si>
  <si>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</si>
  <si>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</si>
  <si>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</si>
  <si>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</si>
  <si>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</si>
  <si>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</si>
  <si>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</si>
  <si>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</si>
  <si>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</si>
  <si>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</si>
  <si>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</si>
  <si>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</si>
  <si>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</si>
  <si>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</si>
  <si>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</si>
  <si>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</si>
  <si>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</si>
  <si>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</si>
  <si>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</si>
  <si>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</si>
  <si>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</si>
  <si>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</si>
  <si>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</si>
  <si>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</si>
  <si>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</si>
  <si>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</si>
  <si>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</si>
  <si>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</si>
  <si>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</si>
  <si>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</si>
  <si>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</si>
  <si>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</si>
  <si>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</si>
  <si>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</si>
  <si>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</si>
  <si>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</si>
  <si>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</si>
  <si>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</si>
  <si>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</si>
  <si>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</si>
  <si>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</si>
  <si>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</si>
  <si>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</si>
  <si>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</si>
  <si>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</si>
  <si>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</si>
  <si>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</si>
  <si>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</si>
  <si>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</si>
  <si>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</si>
  <si>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</si>
  <si>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</si>
  <si>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</si>
  <si>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</si>
  <si>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</si>
  <si>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</si>
  <si>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</si>
  <si>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</si>
  <si>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</si>
  <si>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</si>
  <si>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</si>
  <si>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</si>
  <si>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</si>
  <si>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</si>
  <si>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</si>
  <si>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</si>
  <si>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</si>
  <si>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</si>
  <si>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</si>
  <si>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</si>
  <si>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</si>
  <si>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</si>
  <si>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</si>
  <si>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</si>
  <si>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</si>
  <si>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</si>
  <si>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</si>
  <si>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</si>
  <si>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</si>
  <si>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</si>
  <si>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</si>
  <si>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</si>
  <si>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</si>
  <si>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</si>
  <si>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</si>
  <si>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</si>
  <si>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</si>
  <si>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</si>
  <si>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</si>
  <si>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</si>
  <si>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</si>
  <si>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</si>
  <si>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</si>
  <si>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</si>
  <si>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</si>
  <si>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</si>
  <si>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</si>
  <si>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</si>
  <si>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</si>
  <si>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</si>
  <si>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</si>
  <si>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</si>
  <si>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</si>
  <si>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</si>
  <si>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</si>
  <si>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</si>
  <si>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</si>
  <si>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</si>
  <si>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</si>
  <si>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</si>
  <si>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</si>
  <si>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</si>
  <si>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</si>
  <si>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</si>
  <si>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</si>
  <si>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</si>
  <si>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</si>
  <si>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</si>
  <si>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</si>
  <si>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</si>
  <si>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</si>
  <si>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</si>
  <si>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</si>
  <si>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</si>
  <si>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</si>
  <si>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</si>
  <si>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</si>
  <si>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</si>
  <si>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</si>
  <si>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</si>
  <si>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</si>
  <si>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</si>
  <si>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</si>
  <si>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</si>
  <si>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</si>
  <si>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</si>
  <si>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</si>
  <si>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</si>
  <si>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</si>
  <si>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</si>
  <si>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</si>
  <si>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</si>
  <si>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</si>
  <si>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</si>
  <si>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</si>
  <si>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</si>
  <si>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</si>
  <si>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</si>
  <si>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</si>
  <si>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</si>
  <si>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</si>
  <si>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</si>
  <si>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</si>
  <si>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</si>
  <si>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</si>
  <si>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</si>
  <si>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</si>
  <si>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</si>
  <si>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</si>
  <si>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</si>
  <si>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</si>
  <si>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</si>
  <si>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</si>
  <si>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</si>
  <si>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</si>
  <si>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</si>
  <si>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</si>
  <si>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</si>
  <si>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</si>
  <si>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</si>
  <si>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</si>
  <si>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</si>
  <si>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</si>
  <si>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</si>
  <si>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</si>
  <si>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</si>
  <si>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</si>
  <si>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</si>
  <si>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</si>
  <si>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</si>
  <si>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</si>
  <si>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</si>
  <si>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</si>
  <si>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</si>
  <si>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</si>
  <si>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</si>
  <si>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</si>
  <si>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</si>
  <si>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</si>
  <si>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</si>
  <si>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</si>
  <si>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</si>
  <si>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</si>
  <si>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</si>
  <si>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</si>
  <si>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</si>
  <si>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</si>
  <si>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</si>
  <si>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</si>
  <si>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</si>
  <si>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</si>
  <si>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</si>
  <si>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</si>
  <si>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</si>
  <si>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</si>
  <si>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</si>
  <si>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</si>
  <si>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</si>
  <si>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</si>
  <si>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</si>
  <si>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</si>
  <si>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</si>
  <si>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</si>
  <si>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</si>
  <si>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</si>
  <si>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</si>
  <si>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</si>
  <si>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</si>
  <si>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</si>
  <si>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</si>
  <si>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</si>
  <si>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</si>
  <si>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</si>
  <si>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</si>
  <si>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</si>
  <si>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</si>
  <si>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</si>
  <si>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</si>
  <si>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</si>
  <si>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</si>
  <si>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</si>
  <si>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</si>
  <si>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</si>
  <si>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</si>
  <si>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</si>
  <si>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</si>
  <si>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</si>
  <si>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</si>
  <si>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</si>
  <si>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</si>
  <si>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</si>
  <si>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</si>
  <si>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</si>
  <si>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</si>
  <si>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</si>
  <si>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</si>
  <si>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</si>
  <si>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</si>
  <si>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</si>
  <si>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</si>
  <si>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</si>
  <si>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</si>
  <si>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</si>
  <si>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</si>
  <si>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</si>
  <si>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</si>
  <si>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</si>
  <si>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</si>
  <si>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</si>
  <si>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</si>
  <si>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</si>
  <si>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</si>
  <si>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</si>
  <si>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</si>
  <si>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</si>
  <si>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</si>
  <si>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</si>
  <si>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</si>
  <si>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</si>
  <si>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</si>
  <si>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</si>
  <si>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</si>
  <si>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</si>
  <si>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</si>
  <si>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</si>
  <si>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</si>
  <si>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</si>
  <si>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</si>
  <si>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</si>
  <si>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</si>
  <si>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</si>
  <si>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</si>
  <si>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</si>
  <si>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</si>
  <si>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</si>
  <si>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</si>
  <si>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</si>
  <si>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</si>
  <si>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</si>
  <si>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</si>
  <si>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</si>
  <si>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</si>
  <si>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</si>
  <si>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</si>
  <si>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</si>
  <si>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</si>
  <si>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</si>
  <si>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</si>
  <si>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</si>
  <si>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</si>
  <si>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</si>
  <si>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</si>
  <si>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</si>
  <si>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</si>
  <si>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</si>
  <si>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</si>
  <si>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</si>
  <si>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</si>
  <si>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</si>
  <si>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</si>
  <si>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</si>
  <si>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</si>
  <si>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</si>
  <si>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</si>
  <si>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</si>
  <si>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</si>
  <si>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</si>
  <si>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</si>
  <si>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</si>
  <si>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</si>
  <si>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</si>
  <si>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</si>
  <si>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</si>
  <si>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</si>
  <si>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</si>
  <si>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</si>
  <si>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</si>
  <si>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</si>
  <si>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</si>
  <si>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</si>
  <si>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</si>
  <si>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</si>
  <si>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</si>
  <si>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</si>
  <si>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</si>
  <si>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</si>
  <si>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</si>
  <si>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</si>
  <si>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</si>
  <si>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</si>
  <si>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</si>
  <si>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</si>
  <si>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</si>
  <si>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</si>
  <si>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</si>
  <si>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</si>
  <si>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</si>
  <si>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</si>
  <si>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</si>
  <si>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</si>
  <si>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</si>
  <si>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</si>
  <si>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</si>
  <si>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</si>
  <si>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</si>
  <si>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</si>
  <si>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</si>
  <si>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</si>
  <si>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</si>
  <si>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</si>
  <si>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</si>
  <si>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</si>
  <si>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</si>
  <si>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</si>
  <si>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</si>
  <si>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</si>
  <si>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</si>
  <si>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</si>
  <si>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</si>
  <si>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</si>
  <si>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</si>
  <si>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</si>
  <si>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</si>
  <si>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</si>
  <si>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</si>
  <si>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</si>
  <si>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</si>
  <si>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</si>
  <si>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</si>
  <si>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</si>
  <si>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</si>
  <si>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</si>
  <si>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</si>
  <si>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</si>
  <si>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</si>
  <si>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</si>
  <si>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</si>
  <si>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</si>
  <si>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</si>
  <si>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</si>
  <si>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</si>
  <si>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</si>
  <si>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</si>
  <si>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</si>
  <si>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</si>
  <si>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</si>
  <si>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</si>
  <si>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</si>
  <si>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</si>
  <si>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</si>
  <si>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</si>
  <si>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</si>
  <si>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</si>
  <si>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</si>
  <si>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</si>
  <si>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</si>
  <si>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</si>
  <si>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</si>
  <si>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</si>
  <si>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</si>
  <si>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</si>
  <si>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</si>
  <si>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</si>
  <si>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</si>
  <si>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</si>
  <si>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</si>
  <si>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</si>
  <si>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</si>
  <si>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</si>
  <si>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</si>
  <si>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</si>
  <si>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</si>
  <si>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</si>
  <si>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</si>
  <si>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</si>
  <si>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</si>
  <si>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</si>
  <si>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</si>
  <si>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</si>
  <si>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</si>
  <si>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</si>
  <si>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</si>
  <si>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</si>
  <si>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</si>
  <si>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</si>
  <si>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</si>
  <si>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</si>
  <si>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</si>
  <si>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</si>
  <si>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</si>
  <si>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</si>
  <si>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</si>
  <si>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</si>
  <si>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</si>
  <si>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</si>
  <si>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</si>
  <si>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</si>
  <si>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</si>
  <si>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</si>
  <si>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</si>
  <si>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</si>
  <si>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</si>
  <si>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</si>
  <si>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</si>
  <si>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</si>
  <si>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</si>
  <si>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</si>
  <si>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</si>
  <si>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</si>
  <si>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</si>
  <si>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</si>
  <si>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</si>
  <si>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</si>
  <si>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</si>
  <si>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</si>
  <si>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</si>
  <si>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</si>
  <si>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</si>
  <si>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</si>
  <si>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</si>
  <si>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</si>
  <si>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</si>
  <si>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</si>
  <si>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</si>
  <si>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</si>
  <si>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</si>
  <si>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</si>
  <si>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</si>
  <si>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</si>
  <si>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</si>
  <si>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</si>
  <si>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</si>
  <si>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</si>
  <si>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</si>
  <si>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</si>
  <si>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</si>
  <si>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</si>
  <si>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</si>
  <si>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</si>
  <si>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</si>
  <si>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</si>
  <si>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</si>
  <si>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</si>
  <si>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</si>
  <si>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</si>
  <si>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</si>
  <si>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</si>
  <si>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</si>
  <si>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</si>
  <si>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</si>
  <si>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</si>
  <si>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</si>
  <si>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</si>
  <si>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</si>
  <si>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</si>
  <si>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</si>
  <si>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</si>
  <si>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</si>
  <si>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</si>
  <si>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</si>
  <si>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</si>
  <si>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</si>
  <si>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</si>
  <si>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</si>
  <si>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</si>
  <si>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</si>
  <si>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</si>
  <si>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</si>
  <si>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</si>
  <si>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</si>
  <si>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</si>
  <si>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</si>
  <si>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</si>
  <si>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</si>
  <si>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</si>
  <si>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</si>
  <si>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</si>
  <si>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</si>
  <si>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</si>
  <si>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</si>
  <si>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</si>
  <si>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</si>
  <si>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</si>
  <si>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</si>
  <si>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</si>
  <si>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</si>
  <si>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</si>
  <si>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</si>
  <si>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</si>
  <si>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</si>
  <si>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</si>
  <si>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</si>
  <si>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</si>
  <si>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</si>
  <si>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</si>
  <si>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</si>
  <si>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</si>
  <si>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</si>
  <si>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</si>
  <si>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</si>
  <si>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</si>
  <si>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</si>
  <si>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</si>
  <si>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</si>
  <si>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</si>
  <si>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</si>
  <si>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</si>
  <si>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</si>
  <si>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</si>
  <si>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</si>
  <si>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</si>
  <si>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</si>
  <si>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</si>
  <si>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</si>
  <si>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</si>
  <si>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</si>
  <si>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</si>
  <si>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</si>
  <si>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</si>
  <si>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</si>
  <si>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</si>
  <si>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</si>
  <si>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</si>
  <si>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</si>
  <si>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</si>
  <si>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</si>
  <si>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</si>
  <si>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</si>
  <si>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</si>
  <si>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</si>
  <si>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</si>
  <si>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</si>
  <si>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</si>
  <si>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</si>
  <si>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</si>
  <si>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</si>
  <si>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</si>
  <si>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</si>
  <si>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</si>
  <si>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</si>
  <si>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</si>
  <si>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</si>
  <si>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</si>
  <si>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</si>
  <si>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</si>
  <si>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</si>
  <si>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</si>
  <si>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</si>
  <si>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</si>
  <si>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</si>
  <si>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</si>
  <si>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</si>
  <si>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</si>
  <si>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</si>
  <si>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</si>
  <si>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</si>
  <si>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</si>
  <si>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</si>
  <si>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</si>
  <si>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</si>
  <si>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</si>
  <si>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</si>
  <si>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</si>
  <si>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</si>
  <si>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</si>
  <si>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</si>
  <si>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</si>
  <si>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</si>
  <si>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</si>
  <si>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</si>
  <si>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</si>
  <si>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</si>
  <si>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</si>
  <si>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</si>
  <si>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</si>
  <si>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</si>
  <si>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</si>
  <si>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</si>
  <si>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</si>
  <si>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</si>
  <si>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</si>
  <si>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</si>
  <si>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</si>
  <si>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</si>
  <si>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</si>
  <si>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</si>
  <si>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</si>
  <si>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</si>
  <si>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</si>
  <si>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</si>
  <si>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</si>
  <si>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</si>
  <si>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</si>
  <si>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</si>
  <si>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</si>
  <si>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</si>
  <si>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</si>
  <si>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</si>
  <si>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</si>
  <si>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</si>
  <si>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</si>
  <si>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</si>
  <si>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</si>
  <si>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</si>
  <si>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</si>
  <si>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</si>
  <si>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</si>
  <si>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</si>
  <si>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</si>
  <si>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</si>
  <si>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</si>
  <si>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</si>
  <si>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</si>
  <si>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</si>
  <si>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</si>
  <si>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</si>
  <si>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</si>
  <si>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</si>
  <si>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</si>
  <si>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</si>
  <si>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</si>
  <si>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</si>
  <si>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</si>
  <si>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</si>
  <si>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</si>
  <si>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</si>
  <si>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</si>
  <si>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</si>
  <si>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</si>
  <si>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</si>
  <si>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</si>
  <si>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</si>
  <si>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</si>
  <si>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</si>
  <si>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</si>
  <si>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</si>
  <si>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</si>
  <si>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</si>
  <si>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</si>
  <si>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</si>
  <si>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</si>
  <si>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</si>
  <si>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</si>
  <si>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</si>
  <si>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</si>
  <si>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</si>
  <si>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</si>
  <si>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</si>
  <si>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</si>
  <si>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</si>
  <si>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</si>
  <si>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</si>
  <si>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</si>
  <si>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</si>
  <si>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</si>
  <si>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</si>
  <si>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</si>
  <si>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</si>
  <si>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</si>
  <si>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</si>
  <si>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</si>
  <si>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</si>
  <si>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</si>
  <si>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</si>
  <si>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</si>
  <si>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</si>
  <si>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</si>
  <si>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</si>
  <si>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</si>
  <si>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</si>
  <si>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</si>
  <si>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</si>
  <si>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</si>
  <si>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</si>
  <si>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</si>
  <si>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</si>
  <si>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</si>
  <si>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</si>
  <si>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</si>
  <si>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</si>
  <si>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</si>
  <si>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</si>
  <si>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</si>
  <si>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</si>
  <si>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</si>
  <si>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</si>
  <si>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</si>
  <si>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</si>
  <si>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</si>
  <si>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</si>
  <si>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</si>
  <si>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</si>
  <si>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</si>
  <si>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</si>
  <si>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</si>
  <si>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</si>
  <si>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</si>
  <si>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</si>
  <si>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</si>
  <si>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</si>
  <si>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</si>
  <si>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</si>
  <si>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</si>
  <si>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</si>
  <si>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</si>
  <si>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</si>
  <si>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</si>
  <si>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</si>
  <si>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</si>
  <si>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</si>
  <si>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</si>
  <si>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</si>
  <si>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</si>
  <si>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</si>
  <si>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</si>
  <si>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</si>
  <si>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</si>
  <si>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</si>
  <si>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</si>
  <si>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</si>
  <si>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</si>
  <si>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</si>
  <si>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</si>
  <si>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</si>
  <si>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</si>
  <si>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</si>
  <si>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</si>
  <si>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</si>
  <si>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</si>
  <si>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</si>
  <si>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</si>
  <si>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</si>
  <si>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</si>
  <si>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</si>
  <si>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</si>
  <si>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</si>
  <si>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</si>
  <si>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</si>
  <si>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</si>
  <si>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</si>
  <si>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</si>
  <si>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</si>
  <si>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</si>
  <si>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</si>
  <si>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</si>
  <si>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</si>
  <si>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</si>
  <si>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</si>
  <si>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</si>
  <si>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</si>
  <si>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</si>
  <si>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</si>
  <si>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</si>
  <si>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</si>
  <si>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</si>
  <si>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</si>
  <si>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</si>
  <si>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</si>
  <si>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</si>
  <si>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</si>
  <si>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</si>
  <si>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</si>
  <si>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</si>
  <si>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</si>
  <si>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</si>
  <si>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</si>
  <si>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</si>
  <si>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</si>
  <si>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</si>
  <si>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</si>
  <si>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</si>
  <si>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</si>
  <si>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</si>
  <si>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</si>
  <si>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</si>
  <si>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</si>
  <si>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</si>
  <si>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</si>
  <si>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</si>
  <si>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</si>
  <si>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</si>
  <si>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</si>
  <si>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</si>
  <si>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</si>
  <si>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</si>
  <si>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</si>
  <si>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</si>
  <si>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</si>
  <si>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</si>
  <si>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</si>
  <si>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</si>
  <si>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</si>
  <si>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</si>
  <si>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</si>
  <si>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</si>
  <si>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</si>
  <si>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</si>
  <si>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</si>
  <si>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</si>
  <si>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</si>
  <si>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</si>
  <si>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</si>
  <si>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</si>
  <si>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</si>
  <si>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</si>
  <si>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</si>
  <si>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</si>
  <si>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</si>
  <si>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</si>
  <si>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</si>
  <si>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</si>
  <si>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</si>
  <si>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</si>
  <si>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</si>
  <si>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</si>
  <si>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</si>
  <si>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</si>
  <si>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</si>
  <si>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</si>
  <si>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</si>
  <si>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</si>
  <si>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</si>
  <si>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</si>
  <si>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</si>
  <si>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</si>
  <si>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</si>
  <si>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</si>
  <si>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</si>
  <si>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</si>
  <si>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</si>
  <si>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</si>
  <si>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</si>
  <si>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</si>
  <si>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</si>
  <si>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</si>
  <si>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</si>
  <si>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</si>
  <si>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</si>
  <si>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</si>
  <si>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</si>
  <si>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</si>
  <si>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</si>
  <si>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</si>
  <si>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</si>
  <si>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</si>
  <si>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</si>
  <si>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</si>
  <si>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</si>
  <si>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</si>
  <si>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</si>
  <si>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</si>
  <si>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</si>
  <si>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</si>
  <si>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</si>
  <si>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</si>
  <si>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</si>
  <si>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</si>
  <si>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</si>
  <si>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</si>
  <si>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</si>
  <si>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</si>
  <si>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</si>
  <si>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</si>
  <si>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</si>
  <si>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</si>
  <si>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</si>
  <si>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</si>
  <si>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</si>
  <si>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</si>
  <si>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</si>
  <si>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</si>
  <si>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</si>
  <si>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</si>
  <si>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</si>
  <si>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</si>
  <si>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</si>
  <si>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</si>
  <si>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</si>
  <si>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</si>
  <si>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</si>
  <si>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</si>
  <si>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</si>
  <si>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</si>
  <si>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</si>
  <si>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</si>
  <si>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</si>
  <si>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</si>
  <si>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</si>
  <si>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</si>
  <si>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</si>
  <si>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</si>
  <si>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</si>
  <si>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</si>
  <si>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</si>
  <si>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</si>
  <si>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</si>
  <si>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</si>
  <si>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</si>
  <si>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</si>
  <si>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</si>
  <si>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</si>
  <si>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</si>
  <si>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</si>
  <si>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</si>
  <si>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</si>
  <si>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</si>
  <si>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</si>
  <si>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</si>
  <si>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</si>
  <si>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</si>
  <si>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</si>
  <si>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</si>
  <si>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</si>
  <si>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</si>
  <si>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</si>
  <si>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</si>
  <si>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</si>
  <si>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</si>
  <si>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</si>
  <si>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</si>
  <si>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</si>
  <si>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</si>
  <si>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</si>
  <si>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</si>
  <si>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</si>
  <si>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</si>
  <si>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</si>
  <si>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</si>
  <si>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</si>
  <si>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</si>
  <si>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</si>
  <si>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</si>
  <si>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</si>
  <si>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</si>
  <si>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</si>
  <si>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</si>
  <si>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</si>
  <si>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</si>
  <si>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</si>
  <si>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</si>
  <si>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</si>
  <si>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</si>
  <si>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</si>
  <si>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</si>
  <si>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</si>
  <si>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</si>
  <si>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</si>
  <si>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</si>
  <si>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</si>
  <si>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</si>
  <si>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</si>
  <si>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</si>
  <si>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</si>
  <si>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</si>
  <si>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</si>
  <si>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</si>
  <si>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</si>
  <si>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</si>
  <si>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</si>
  <si>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</si>
  <si>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</si>
  <si>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</si>
  <si>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</si>
  <si>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</si>
  <si>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</si>
  <si>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</si>
  <si>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</si>
  <si>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</si>
  <si>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</si>
  <si>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</si>
  <si>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</si>
  <si>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</si>
  <si>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</si>
  <si>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</si>
  <si>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</si>
  <si>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</si>
  <si>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</si>
  <si>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</si>
  <si>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</si>
  <si>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</si>
  <si>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</si>
  <si>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</si>
  <si>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</si>
  <si>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</si>
  <si>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</si>
  <si>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</si>
  <si>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</si>
  <si>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</si>
  <si>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</si>
  <si>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</si>
  <si>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</si>
  <si>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</si>
  <si>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</si>
  <si>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</si>
  <si>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</si>
  <si>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</si>
  <si>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</si>
  <si>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</si>
  <si>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</si>
  <si>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</si>
  <si>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</si>
  <si>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</si>
  <si>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</si>
  <si>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</si>
  <si>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</si>
  <si>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</si>
  <si>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</si>
  <si>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</si>
  <si>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</si>
  <si>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</si>
  <si>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</si>
  <si>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</si>
  <si>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</si>
  <si>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</si>
  <si>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</si>
  <si>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</si>
  <si>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</si>
  <si>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</si>
  <si>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</si>
  <si>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</si>
  <si>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</si>
  <si>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</si>
  <si>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</si>
  <si>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</si>
  <si>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</si>
  <si>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</si>
  <si>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</si>
  <si>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</si>
  <si>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</si>
  <si>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</si>
  <si>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</si>
  <si>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</si>
  <si>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</si>
  <si>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</si>
  <si>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</si>
  <si>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</si>
  <si>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</si>
  <si>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</si>
  <si>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</si>
  <si>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</si>
  <si>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</si>
  <si>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</si>
  <si>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</si>
  <si>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</si>
  <si>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</si>
  <si>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</si>
  <si>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</si>
  <si>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</si>
  <si>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</si>
  <si>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</si>
  <si>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</si>
  <si>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</si>
  <si>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</si>
  <si>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</si>
  <si>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</si>
  <si>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</si>
  <si>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</si>
  <si>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</si>
  <si>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</si>
  <si>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</si>
  <si>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</si>
  <si>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</si>
  <si>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</si>
  <si>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</si>
  <si>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</si>
  <si>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</si>
  <si>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</si>
  <si>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</si>
  <si>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</si>
  <si>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</si>
  <si>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</si>
  <si>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</si>
  <si>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</si>
  <si>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</si>
  <si>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</si>
  <si>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</si>
  <si>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</si>
  <si>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</si>
  <si>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</si>
  <si>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</si>
  <si>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</si>
  <si>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</si>
  <si>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</si>
  <si>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</si>
  <si>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</si>
  <si>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</si>
  <si>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</si>
  <si>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</si>
  <si>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</si>
  <si>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</si>
  <si>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</si>
  <si>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</si>
  <si>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</si>
  <si>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</si>
  <si>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</si>
  <si>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</si>
  <si>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</si>
  <si>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</si>
  <si>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</si>
  <si>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</si>
  <si>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</si>
  <si>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</si>
  <si>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</si>
  <si>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</si>
  <si>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</si>
  <si>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</si>
  <si>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</si>
  <si>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</si>
  <si>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</si>
  <si>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</si>
  <si>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</si>
  <si>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</si>
  <si>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</si>
  <si>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</si>
  <si>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</si>
  <si>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</si>
  <si>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</si>
  <si>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</si>
  <si>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</si>
  <si>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</si>
  <si>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</si>
  <si>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</si>
  <si>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</si>
  <si>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</si>
  <si>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</si>
  <si>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</si>
  <si>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</si>
  <si>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</si>
  <si>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</si>
  <si>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</si>
  <si>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</si>
  <si>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</si>
  <si>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</si>
  <si>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</si>
  <si>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</si>
  <si>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</si>
  <si>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</si>
  <si>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</si>
  <si>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</si>
  <si>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</si>
  <si>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</si>
  <si>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</si>
  <si>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</si>
  <si>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</si>
  <si>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</si>
  <si>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</si>
  <si>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</si>
  <si>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</si>
  <si>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</si>
  <si>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</si>
  <si>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</si>
  <si>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</si>
  <si>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</si>
  <si>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</si>
  <si>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</si>
  <si>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</si>
  <si>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</si>
  <si>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</si>
  <si>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</si>
  <si>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</si>
  <si>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</si>
  <si>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</si>
  <si>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</si>
  <si>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</si>
  <si>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</si>
  <si>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</si>
  <si>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</si>
  <si>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</si>
  <si>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</si>
  <si>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</si>
  <si>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</si>
  <si>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</si>
  <si>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</si>
  <si>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</si>
  <si>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</si>
  <si>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</si>
  <si>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</si>
  <si>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</si>
  <si>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</si>
  <si>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</si>
  <si>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</si>
  <si>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</si>
  <si>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</si>
  <si>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</si>
  <si>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</si>
  <si>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</si>
  <si>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</si>
  <si>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</si>
  <si>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</si>
  <si>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</si>
  <si>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</si>
  <si>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</si>
  <si>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</si>
  <si>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</si>
  <si>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</si>
  <si>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</si>
  <si>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</si>
  <si>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</si>
  <si>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</si>
  <si>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</si>
  <si>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</si>
  <si>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</si>
  <si>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</si>
  <si>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</si>
  <si>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</si>
  <si>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</si>
  <si>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</si>
  <si>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</si>
  <si>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</si>
  <si>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</si>
  <si>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</si>
  <si>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</si>
  <si>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</si>
  <si>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</si>
  <si>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</si>
  <si>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</si>
  <si>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</si>
  <si>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</si>
  <si>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</si>
  <si>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</si>
  <si>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</si>
  <si>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</si>
  <si>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</si>
  <si>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</si>
  <si>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</si>
  <si>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</si>
  <si>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</si>
  <si>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</si>
  <si>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</si>
  <si>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</si>
  <si>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</si>
  <si>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</si>
  <si>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</si>
  <si>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</si>
  <si>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</si>
  <si>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</si>
  <si>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</si>
  <si>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</si>
  <si>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</si>
  <si>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</si>
  <si>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</si>
  <si>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</si>
  <si>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</si>
  <si>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</si>
  <si>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</si>
  <si>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</si>
  <si>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</si>
  <si>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</si>
  <si>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</si>
  <si>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</si>
  <si>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</si>
  <si>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</si>
  <si>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</si>
  <si>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</si>
  <si>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</si>
  <si>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</si>
  <si>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</si>
  <si>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</si>
  <si>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</si>
  <si>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</si>
  <si>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</si>
  <si>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</si>
  <si>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</si>
  <si>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</si>
  <si>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</si>
  <si>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</si>
  <si>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</si>
  <si>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</si>
  <si>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</si>
  <si>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</si>
  <si>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</si>
  <si>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</si>
  <si>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</si>
  <si>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</si>
  <si>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</si>
  <si>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</si>
  <si>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</si>
  <si>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</si>
  <si>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</si>
  <si>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</si>
  <si>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</si>
  <si>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</si>
  <si>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</si>
  <si>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</si>
  <si>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</si>
  <si>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</si>
  <si>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</si>
  <si>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</si>
  <si>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</si>
  <si>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</si>
  <si>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</si>
  <si>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</si>
  <si>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</si>
  <si>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</si>
  <si>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</si>
  <si>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</si>
  <si>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</si>
  <si>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</si>
  <si>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</si>
  <si>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</si>
  <si>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</si>
  <si>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</si>
  <si>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</si>
  <si>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</si>
  <si>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</si>
  <si>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</si>
  <si>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</si>
  <si>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</si>
  <si>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</si>
  <si>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</si>
  <si>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</si>
  <si>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</si>
  <si>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</si>
  <si>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</si>
  <si>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</si>
  <si>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</si>
  <si>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</si>
  <si>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</si>
  <si>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</si>
  <si>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</si>
  <si>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</si>
  <si>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</si>
  <si>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</si>
  <si>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</si>
  <si>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</si>
  <si>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</si>
  <si>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</si>
  <si>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</si>
  <si>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</si>
  <si>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</si>
  <si>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</si>
  <si>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</si>
  <si>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</si>
  <si>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</si>
  <si>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</si>
  <si>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</si>
  <si>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</si>
  <si>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</si>
  <si>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</si>
  <si>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</si>
  <si>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</si>
  <si>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</si>
  <si>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</si>
  <si>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</si>
  <si>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</si>
  <si>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</si>
  <si>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</si>
  <si>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</si>
  <si>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</si>
  <si>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</si>
  <si>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</si>
  <si>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</si>
  <si>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</si>
  <si>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</si>
  <si>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</si>
  <si>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</si>
  <si>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</si>
  <si>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</si>
  <si>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</si>
  <si>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</si>
  <si>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</si>
  <si>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</si>
  <si>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</si>
  <si>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</si>
  <si>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</si>
  <si>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</si>
  <si>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</si>
  <si>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</si>
  <si>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</si>
  <si>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</si>
  <si>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</si>
  <si>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</si>
  <si>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</si>
  <si>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</si>
  <si>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</si>
  <si>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</si>
  <si>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</si>
  <si>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</si>
  <si>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</si>
  <si>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</si>
  <si>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</si>
  <si>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</si>
  <si>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</si>
  <si>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</si>
  <si>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</si>
  <si>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</si>
  <si>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</si>
  <si>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</si>
  <si>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</si>
  <si>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</si>
  <si>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</si>
  <si>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</si>
  <si>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</si>
  <si>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</si>
  <si>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</si>
  <si>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</si>
  <si>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</si>
  <si>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</si>
  <si>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</si>
  <si>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</si>
  <si>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</si>
  <si>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</si>
  <si>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</si>
  <si>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</si>
  <si>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</si>
  <si>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</si>
  <si>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</si>
  <si>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</si>
  <si>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</si>
  <si>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</si>
  <si>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</si>
  <si>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</si>
  <si>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</si>
  <si>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</si>
  <si>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</si>
  <si>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</si>
  <si>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</si>
  <si>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</si>
  <si>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</si>
  <si>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</si>
  <si>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</si>
  <si>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</si>
  <si>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</si>
  <si>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</si>
  <si>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</si>
  <si>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</si>
  <si>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</si>
  <si>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</si>
  <si>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</si>
  <si>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</si>
  <si>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</si>
  <si>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</si>
  <si>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</si>
  <si>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</si>
  <si>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</si>
  <si>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</si>
  <si>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</si>
  <si>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</si>
  <si>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</si>
  <si>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</si>
  <si>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</si>
  <si>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</si>
  <si>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</si>
  <si>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</si>
  <si>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</si>
  <si>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</si>
  <si>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</si>
  <si>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</si>
  <si>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</si>
  <si>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</si>
  <si>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</si>
  <si>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</si>
  <si>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</si>
  <si>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</si>
  <si>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</si>
  <si>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</si>
  <si>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</si>
  <si>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</si>
  <si>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</si>
  <si>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</si>
  <si>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</si>
  <si>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</si>
  <si>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</si>
  <si>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</si>
  <si>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</si>
  <si>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</si>
  <si>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</si>
  <si>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</si>
  <si>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</si>
  <si>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</si>
  <si>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</si>
  <si>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</si>
  <si>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</si>
  <si>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</si>
  <si>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</si>
  <si>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</si>
  <si>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</si>
  <si>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</si>
  <si>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</si>
  <si>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</si>
  <si>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</si>
  <si>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</si>
  <si>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</si>
  <si>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</si>
  <si>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</si>
  <si>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</si>
  <si>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</si>
  <si>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</si>
  <si>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</si>
  <si>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</si>
  <si>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</si>
  <si>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</si>
  <si>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</si>
  <si>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</si>
  <si>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</si>
  <si>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</si>
  <si>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</si>
  <si>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</si>
  <si>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</si>
  <si>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</si>
  <si>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</si>
  <si>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</si>
  <si>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</si>
  <si>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</si>
  <si>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</si>
  <si>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</si>
  <si>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</si>
  <si>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</si>
  <si>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</si>
  <si>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</si>
  <si>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</si>
  <si>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</si>
  <si>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</si>
  <si>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</si>
  <si>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</si>
  <si>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</si>
  <si>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</si>
  <si>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</si>
  <si>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</si>
  <si>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</si>
  <si>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</si>
  <si>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</si>
  <si>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</si>
  <si>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</si>
  <si>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</si>
  <si>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</si>
  <si>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</si>
  <si>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</si>
  <si>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</si>
  <si>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</si>
  <si>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</si>
  <si>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</si>
  <si>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</si>
  <si>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</si>
  <si>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</si>
  <si>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</si>
  <si>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</si>
  <si>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</si>
  <si>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</si>
  <si>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</si>
  <si>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</si>
  <si>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</si>
  <si>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</si>
  <si>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</si>
  <si>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</si>
  <si>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</si>
  <si>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</si>
  <si>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</si>
  <si>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</si>
  <si>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</si>
  <si>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</si>
  <si>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</si>
  <si>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</si>
  <si>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</si>
  <si>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</si>
  <si>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</si>
  <si>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</si>
  <si>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</si>
  <si>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</si>
  <si>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</si>
  <si>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</si>
  <si>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</si>
  <si>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</si>
  <si>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</si>
  <si>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</si>
  <si>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</si>
  <si>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</si>
  <si>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</si>
  <si>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</si>
  <si>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</si>
  <si>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</si>
  <si>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</si>
  <si>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</si>
  <si>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</si>
  <si>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</si>
  <si>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</si>
  <si>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</si>
  <si>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</si>
  <si>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</si>
  <si>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</si>
  <si>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</si>
  <si>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</si>
  <si>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</si>
  <si>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</si>
  <si>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</si>
  <si>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</si>
  <si>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</si>
  <si>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</si>
  <si>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</si>
  <si>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</si>
  <si>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</si>
  <si>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</si>
  <si>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</si>
  <si>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</si>
  <si>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</si>
  <si>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</si>
  <si>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</si>
  <si>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</si>
  <si>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</si>
  <si>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</si>
  <si>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</si>
  <si>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</si>
  <si>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</si>
  <si>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</si>
  <si>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</si>
  <si>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</si>
  <si>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</si>
  <si>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</si>
  <si>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</si>
  <si>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</si>
  <si>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</si>
  <si>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</si>
  <si>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</si>
  <si>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</si>
  <si>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</si>
  <si>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</si>
  <si>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</si>
  <si>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</si>
  <si>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</si>
  <si>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</si>
  <si>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</si>
  <si>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</si>
  <si>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</si>
  <si>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</si>
  <si>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</si>
  <si>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</si>
  <si>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</si>
  <si>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</si>
  <si>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</si>
  <si>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</si>
  <si>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</si>
  <si>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</si>
  <si>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</si>
  <si>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</si>
  <si>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</si>
  <si>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</si>
  <si>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</si>
  <si>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</si>
  <si>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</si>
  <si>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</si>
  <si>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</si>
  <si>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</si>
  <si>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</si>
  <si>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</si>
  <si>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</si>
  <si>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</si>
  <si>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</si>
  <si>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</si>
  <si>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</si>
  <si>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</si>
  <si>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</si>
  <si>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</si>
  <si>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</si>
  <si>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</si>
  <si>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</si>
  <si>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</si>
  <si>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</si>
  <si>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</si>
  <si>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</si>
  <si>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</si>
  <si>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</si>
  <si>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</si>
  <si>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</si>
  <si>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</si>
  <si>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</si>
  <si>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</si>
  <si>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</si>
  <si>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</si>
  <si>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</si>
  <si>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</si>
  <si>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</si>
  <si>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</si>
  <si>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</si>
  <si>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</si>
  <si>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</si>
  <si>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</si>
  <si>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</si>
  <si>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</si>
  <si>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</si>
  <si>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</si>
  <si>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</si>
  <si>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</si>
  <si>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</si>
  <si>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</si>
  <si>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</si>
  <si>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</si>
  <si>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</si>
  <si>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</si>
  <si>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</si>
  <si>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</si>
  <si>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</si>
  <si>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</si>
  <si>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</si>
  <si>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</si>
  <si>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</si>
  <si>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</si>
  <si>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</si>
  <si>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</si>
  <si>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</si>
  <si>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</si>
  <si>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</si>
  <si>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</si>
  <si>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</si>
  <si>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</si>
  <si>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</si>
  <si>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</si>
  <si>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</si>
  <si>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</si>
  <si>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</si>
  <si>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</si>
  <si>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</si>
  <si>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</si>
  <si>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</si>
  <si>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</si>
  <si>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</si>
  <si>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</si>
  <si>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</si>
  <si>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</si>
  <si>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</si>
  <si>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</si>
  <si>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</si>
  <si>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</si>
  <si>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</si>
  <si>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</si>
  <si>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</si>
  <si>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</si>
  <si>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</si>
  <si>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</si>
  <si>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</si>
  <si>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</si>
  <si>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</si>
  <si>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</si>
  <si>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</si>
  <si>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</si>
  <si>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</si>
  <si>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</si>
  <si>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</si>
  <si>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</si>
  <si>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</si>
  <si>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</si>
  <si>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</si>
  <si>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</si>
  <si>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</si>
  <si>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</si>
  <si>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</si>
  <si>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</si>
  <si>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</si>
  <si>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</si>
  <si>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</si>
  <si>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</si>
  <si>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</si>
  <si>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</si>
  <si>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</si>
  <si>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</si>
  <si>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</si>
  <si>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</si>
  <si>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</si>
  <si>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</si>
  <si>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</si>
  <si>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</si>
  <si>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</si>
  <si>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</si>
  <si>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</si>
  <si>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</si>
  <si>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</si>
  <si>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</si>
  <si>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</si>
  <si>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</si>
  <si>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</si>
  <si>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</si>
  <si>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</si>
  <si>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</si>
  <si>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</si>
  <si>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</si>
  <si>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</si>
  <si>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</si>
  <si>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</si>
  <si>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</si>
  <si>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</si>
  <si>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</si>
  <si>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</si>
  <si>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</si>
  <si>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</si>
  <si>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</si>
  <si>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</si>
  <si>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</si>
  <si>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</si>
  <si>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</si>
  <si>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</si>
  <si>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</si>
  <si>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</si>
  <si>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</si>
  <si>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</si>
  <si>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</si>
  <si>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</si>
  <si>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</si>
  <si>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</si>
  <si>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</si>
  <si>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</si>
  <si>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</si>
  <si>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</si>
  <si>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</si>
  <si>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</si>
  <si>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</si>
  <si>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</si>
  <si>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</si>
  <si>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</si>
  <si>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</si>
  <si>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</si>
  <si>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</si>
  <si>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</si>
  <si>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</si>
  <si>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</si>
  <si>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</si>
  <si>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</si>
  <si>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</si>
  <si>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</si>
  <si>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</si>
  <si>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</si>
  <si>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</si>
  <si>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</si>
  <si>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</si>
  <si>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</si>
  <si>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</si>
  <si>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</si>
  <si>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</si>
  <si>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</si>
  <si>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</si>
  <si>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</si>
  <si>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</si>
  <si>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</si>
  <si>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</si>
  <si>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</si>
  <si>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</si>
  <si>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</si>
  <si>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</si>
  <si>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</si>
  <si>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</si>
  <si>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</si>
  <si>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</si>
  <si>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</si>
  <si>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</si>
  <si>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</si>
  <si>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</si>
  <si>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</si>
  <si>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</si>
  <si>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</si>
  <si>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</si>
  <si>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</si>
  <si>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</si>
  <si>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</si>
  <si>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</si>
  <si>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</si>
  <si>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</si>
  <si>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</si>
  <si>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</si>
  <si>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</si>
  <si>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</si>
  <si>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</si>
  <si>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</si>
  <si>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</si>
  <si>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</si>
  <si>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</si>
  <si>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</si>
  <si>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</si>
  <si>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</si>
  <si>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</si>
  <si>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</si>
  <si>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</si>
  <si>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</si>
  <si>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</si>
  <si>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</si>
  <si>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</si>
  <si>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</si>
  <si>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</si>
  <si>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</si>
  <si>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</si>
  <si>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</si>
  <si>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</si>
  <si>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</si>
  <si>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</si>
  <si>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</si>
  <si>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</si>
  <si>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</si>
  <si>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</si>
  <si>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</si>
  <si>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</si>
  <si>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</si>
  <si>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</si>
  <si>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</si>
  <si>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</si>
  <si>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</si>
  <si>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</si>
  <si>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</si>
  <si>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</si>
  <si>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</si>
  <si>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</si>
  <si>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</si>
  <si>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</si>
  <si>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</si>
  <si>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</si>
  <si>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</si>
  <si>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</si>
  <si>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</si>
  <si>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</si>
  <si>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</si>
  <si>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</si>
  <si>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</si>
  <si>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</si>
  <si>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</si>
  <si>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</si>
  <si>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</si>
  <si>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</si>
  <si>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</si>
  <si>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</si>
  <si>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</si>
  <si>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</si>
  <si>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</si>
  <si>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</si>
  <si>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</si>
  <si>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</si>
  <si>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</si>
  <si>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</si>
  <si>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</si>
  <si>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</si>
  <si>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</si>
  <si>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</si>
  <si>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</si>
  <si>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</si>
  <si>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</si>
  <si>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</si>
  <si>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</si>
  <si>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</si>
  <si>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</si>
  <si>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</si>
  <si>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</si>
  <si>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</si>
  <si>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</si>
  <si>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</si>
  <si>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</si>
  <si>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</si>
  <si>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</si>
  <si>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</si>
  <si>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</si>
  <si>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</si>
  <si>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</si>
  <si>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</si>
  <si>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</si>
  <si>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</si>
  <si>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</si>
  <si>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</si>
  <si>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</si>
  <si>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</si>
  <si>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</si>
  <si>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</si>
  <si>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</si>
  <si>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</si>
  <si>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</si>
  <si>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</si>
  <si>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</si>
  <si>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</si>
  <si>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</si>
  <si>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</si>
  <si>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</si>
  <si>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</si>
  <si>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</si>
  <si>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</si>
  <si>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</si>
  <si>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</si>
  <si>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</si>
  <si>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</si>
  <si>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</si>
  <si>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</si>
  <si>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</si>
  <si>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</si>
  <si>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</si>
  <si>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</si>
  <si>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</si>
  <si>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</si>
  <si>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</si>
  <si>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</si>
  <si>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</si>
  <si>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</si>
  <si>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</si>
  <si>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</si>
  <si>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</si>
  <si>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</si>
  <si>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</si>
  <si>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</si>
  <si>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</si>
  <si>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</si>
  <si>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</si>
  <si>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</si>
  <si>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</si>
  <si>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</si>
  <si>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</si>
  <si>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</si>
  <si>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</si>
  <si>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</si>
  <si>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</si>
  <si>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</si>
  <si>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</si>
  <si>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</si>
  <si>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</si>
  <si>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</si>
  <si>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</si>
  <si>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</si>
  <si>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</si>
  <si>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</si>
  <si>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</si>
  <si>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</si>
  <si>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</si>
  <si>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</si>
  <si>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</si>
  <si>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</si>
  <si>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</si>
  <si>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</si>
  <si>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</si>
  <si>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</si>
  <si>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</si>
  <si>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</si>
  <si>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</si>
  <si>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</si>
  <si>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</si>
  <si>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</si>
  <si>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</si>
  <si>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</si>
  <si>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</si>
  <si>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</si>
  <si>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</si>
  <si>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</si>
  <si>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</si>
  <si>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</si>
  <si>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</si>
  <si>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</si>
  <si>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</si>
  <si>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</si>
  <si>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</si>
  <si>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</si>
  <si>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</si>
  <si>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</si>
  <si>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</si>
  <si>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</si>
  <si>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</si>
  <si>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</si>
  <si>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</si>
  <si>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</si>
  <si>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</si>
  <si>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</si>
  <si>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</si>
  <si>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</si>
  <si>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</si>
  <si>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</si>
  <si>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</si>
  <si>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</si>
  <si>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</si>
  <si>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</si>
  <si>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</si>
  <si>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</si>
  <si>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</si>
  <si>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</si>
  <si>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</si>
  <si>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</si>
  <si>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</si>
  <si>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</si>
  <si>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</si>
  <si>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</si>
  <si>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</si>
  <si>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</si>
  <si>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</si>
  <si>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</si>
  <si>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</si>
  <si>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</si>
  <si>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</si>
  <si>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</si>
  <si>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</si>
  <si>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</si>
  <si>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</si>
  <si>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</si>
  <si>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</si>
  <si>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</si>
  <si>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</si>
  <si>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</si>
  <si>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</si>
  <si>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</si>
  <si>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</si>
  <si>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</si>
  <si>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</si>
  <si>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</si>
  <si>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</si>
  <si>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</si>
  <si>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</si>
  <si>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</si>
  <si>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</si>
  <si>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</si>
  <si>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</si>
  <si>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</si>
  <si>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</si>
  <si>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</si>
  <si>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</si>
  <si>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</si>
  <si>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</si>
  <si>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</si>
  <si>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</si>
  <si>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</si>
  <si>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</si>
  <si>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</si>
  <si>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</si>
  <si>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</si>
  <si>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</si>
  <si>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</si>
  <si>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</si>
  <si>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</si>
  <si>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</si>
  <si>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</si>
  <si>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</si>
  <si>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</si>
  <si>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</si>
  <si>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</si>
  <si>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</si>
  <si>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</si>
  <si>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</si>
  <si>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</si>
  <si>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</si>
  <si>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</si>
  <si>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</si>
  <si>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</si>
  <si>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</si>
  <si>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</si>
  <si>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</si>
  <si>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</si>
  <si>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</si>
  <si>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</si>
  <si>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</si>
  <si>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</si>
  <si>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</si>
  <si>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</si>
  <si>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</si>
  <si>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</si>
  <si>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</si>
  <si>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</si>
  <si>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</si>
  <si>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</si>
  <si>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</si>
  <si>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</si>
  <si>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</si>
  <si>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</si>
  <si>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</si>
  <si>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</si>
  <si>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</si>
  <si>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</si>
  <si>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</si>
  <si>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</si>
  <si>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</si>
  <si>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</si>
  <si>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</si>
  <si>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</si>
  <si>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</si>
  <si>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</si>
  <si>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</si>
  <si>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</si>
  <si>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</si>
  <si>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</si>
  <si>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</si>
  <si>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</si>
  <si>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</si>
  <si>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</si>
  <si>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</si>
  <si>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</si>
  <si>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</si>
  <si>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</si>
  <si>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</si>
  <si>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</si>
  <si>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</si>
  <si>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</si>
  <si>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</si>
  <si>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</si>
  <si>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</si>
  <si>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</si>
  <si>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</si>
  <si>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</si>
  <si>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</si>
  <si>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</si>
  <si>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</si>
  <si>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</si>
  <si>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</si>
  <si>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</si>
  <si>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</si>
  <si>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</si>
  <si>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</si>
  <si>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</si>
  <si>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</si>
  <si>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</si>
  <si>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</si>
  <si>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</si>
  <si>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</si>
  <si>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</si>
  <si>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</si>
  <si>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</si>
  <si>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</si>
  <si>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</si>
  <si>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</si>
  <si>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</si>
  <si>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</si>
  <si>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</si>
  <si>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</si>
  <si>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</si>
  <si>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</si>
  <si>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</si>
  <si>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</si>
  <si>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</si>
  <si>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</si>
  <si>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</si>
  <si>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</si>
  <si>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</si>
  <si>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</si>
  <si>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</si>
  <si>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</si>
  <si>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</si>
  <si>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</si>
  <si>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</si>
  <si>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</si>
  <si>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</si>
  <si>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</si>
  <si>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</si>
  <si>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</si>
  <si>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</si>
  <si>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</si>
  <si>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</si>
  <si>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</si>
  <si>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</si>
  <si>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</si>
  <si>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</si>
  <si>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</si>
  <si>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</si>
  <si>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</si>
  <si>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</si>
  <si>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</si>
  <si>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</si>
  <si>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</si>
  <si>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</si>
  <si>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</si>
  <si>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</si>
  <si>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</si>
  <si>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</si>
  <si>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</si>
  <si>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</si>
  <si>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</si>
  <si>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</si>
  <si>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</si>
  <si>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</si>
  <si>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</si>
  <si>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</si>
  <si>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</si>
  <si>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</si>
  <si>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</si>
  <si>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</si>
  <si>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</si>
  <si>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</si>
  <si>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</si>
  <si>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</si>
  <si>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</si>
  <si>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</si>
  <si>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</si>
  <si>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</si>
  <si>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</si>
  <si>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</si>
  <si>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</si>
  <si>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</si>
  <si>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</si>
  <si>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</si>
  <si>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</si>
  <si>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</si>
  <si>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</si>
  <si>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</si>
  <si>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</si>
  <si>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</si>
  <si>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</si>
  <si>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</si>
  <si>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</si>
  <si>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</si>
  <si>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</si>
  <si>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</si>
  <si>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</si>
  <si>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</si>
  <si>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</si>
  <si>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</si>
  <si>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</si>
  <si>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</si>
  <si>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</si>
  <si>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</si>
  <si>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</si>
  <si>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</si>
  <si>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</si>
  <si>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</si>
  <si>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</si>
  <si>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</si>
  <si>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</si>
  <si>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</si>
  <si>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</si>
  <si>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</si>
  <si>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</si>
  <si>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</si>
  <si>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</si>
  <si>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</si>
  <si>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</si>
  <si>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</si>
  <si>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</si>
  <si>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</si>
  <si>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</si>
  <si>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</si>
  <si>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</si>
  <si>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</si>
  <si>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</si>
  <si>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</si>
  <si>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</si>
  <si>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</si>
  <si>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</si>
  <si>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</si>
  <si>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</si>
  <si>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</si>
  <si>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</si>
  <si>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</si>
  <si>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</si>
  <si>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</si>
  <si>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</si>
  <si>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</si>
  <si>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</si>
  <si>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</si>
  <si>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</si>
  <si>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</si>
  <si>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</si>
  <si>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</si>
  <si>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</si>
  <si>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</si>
  <si>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</si>
  <si>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</si>
  <si>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</si>
  <si>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</si>
  <si>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</si>
  <si>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</si>
  <si>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</si>
  <si>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</si>
  <si>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</si>
  <si>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</si>
  <si>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</si>
  <si>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</si>
  <si>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</si>
  <si>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</si>
  <si>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</si>
  <si>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</si>
  <si>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</si>
  <si>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</si>
  <si>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</si>
  <si>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</si>
  <si>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</si>
  <si>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</si>
  <si>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</si>
  <si>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</si>
  <si>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</si>
  <si>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</si>
  <si>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</si>
  <si>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</si>
  <si>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</si>
  <si>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</si>
  <si>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</si>
  <si>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</si>
  <si>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</si>
  <si>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</si>
  <si>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</si>
  <si>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</si>
  <si>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</si>
  <si>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</si>
  <si>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</si>
  <si>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</si>
  <si>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</si>
  <si>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</si>
  <si>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</si>
  <si>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</si>
  <si>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</si>
  <si>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</si>
  <si>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</si>
  <si>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</si>
  <si>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</si>
  <si>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</si>
  <si>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</si>
  <si>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</si>
  <si>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</si>
  <si>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</si>
  <si>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</si>
  <si>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</si>
  <si>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</si>
  <si>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</si>
  <si>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</si>
  <si>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</si>
  <si>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</si>
  <si>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</si>
  <si>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</si>
  <si>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</si>
  <si>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</si>
  <si>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</si>
  <si>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</si>
  <si>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</si>
  <si>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</si>
  <si>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</si>
  <si>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</si>
  <si>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</si>
  <si>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</si>
  <si>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</si>
  <si>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</si>
  <si>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</si>
  <si>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</si>
  <si>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</si>
  <si>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</si>
  <si>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</si>
  <si>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</si>
  <si>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</si>
  <si>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</si>
  <si>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</si>
  <si>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</si>
  <si>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</si>
  <si>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</si>
  <si>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</si>
  <si>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</si>
  <si>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</si>
  <si>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</si>
  <si>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</si>
  <si>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</si>
  <si>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</si>
  <si>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</si>
  <si>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</si>
  <si>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</si>
  <si>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</si>
  <si>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</si>
  <si>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</si>
  <si>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</si>
  <si>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</si>
  <si>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</si>
  <si>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</si>
  <si>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</si>
  <si>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</si>
  <si>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</si>
  <si>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</si>
  <si>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</si>
  <si>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</si>
  <si>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</si>
  <si>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</si>
  <si>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</si>
  <si>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</si>
  <si>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</si>
  <si>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</si>
  <si>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</si>
  <si>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</si>
  <si>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</si>
  <si>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</si>
  <si>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</si>
  <si>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</si>
  <si>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</si>
  <si>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</si>
  <si>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</si>
  <si>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</si>
  <si>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</si>
  <si>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</si>
  <si>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</si>
  <si>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</si>
  <si>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</si>
  <si>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</si>
  <si>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</si>
  <si>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</si>
  <si>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</si>
  <si>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</si>
  <si>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</si>
  <si>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</si>
  <si>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</si>
  <si>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</si>
  <si>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</si>
  <si>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</si>
  <si>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</si>
  <si>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</si>
  <si>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</si>
  <si>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</si>
  <si>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</si>
  <si>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</si>
  <si>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</si>
  <si>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</si>
  <si>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</si>
  <si>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</si>
  <si>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</si>
  <si>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</si>
  <si>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</si>
  <si>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</si>
  <si>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</si>
  <si>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</si>
  <si>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</si>
  <si>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</si>
  <si>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</si>
  <si>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</si>
  <si>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</si>
  <si>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</si>
  <si>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</si>
  <si>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</si>
  <si>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</si>
  <si>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</si>
  <si>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</si>
  <si>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</si>
  <si>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</si>
  <si>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</si>
  <si>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</si>
  <si>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</si>
  <si>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</si>
  <si>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</si>
  <si>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</si>
  <si>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</si>
  <si>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</si>
  <si>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</si>
  <si>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</si>
  <si>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</si>
  <si>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</si>
  <si>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</si>
  <si>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</si>
  <si>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</si>
  <si>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</si>
  <si>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</si>
  <si>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</si>
  <si>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</si>
  <si>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</si>
  <si>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</si>
  <si>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</si>
  <si>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</si>
  <si>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</si>
  <si>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</si>
  <si>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</si>
  <si>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</si>
  <si>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</si>
  <si>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</si>
  <si>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</si>
  <si>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</si>
  <si>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</si>
  <si>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</si>
  <si>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</si>
  <si>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</si>
  <si>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</si>
  <si>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</si>
  <si>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</si>
  <si>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</si>
  <si>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</si>
  <si>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</si>
  <si>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</si>
  <si>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</si>
  <si>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</si>
  <si>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</si>
  <si>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</si>
  <si>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</si>
  <si>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</si>
  <si>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</si>
  <si>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</si>
  <si>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</si>
  <si>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</si>
  <si>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</si>
  <si>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</si>
  <si>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</si>
  <si>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</si>
  <si>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</si>
  <si>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</si>
  <si>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</si>
  <si>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</si>
  <si>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</si>
  <si>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</si>
  <si>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</si>
  <si>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</si>
  <si>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</si>
  <si>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</si>
  <si>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</si>
  <si>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</si>
  <si>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</si>
  <si>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</si>
  <si>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</si>
  <si>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</si>
  <si>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</si>
  <si>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</si>
  <si>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</si>
  <si>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</si>
  <si>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</si>
  <si>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</si>
  <si>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</si>
  <si>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</si>
  <si>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</si>
  <si>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</si>
  <si>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</si>
  <si>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</si>
  <si>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</si>
  <si>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</si>
  <si>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</si>
  <si>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</si>
  <si>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</si>
  <si>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</si>
  <si>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</si>
  <si>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</si>
  <si>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</si>
  <si>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</si>
  <si>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</si>
  <si>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</si>
  <si>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</si>
  <si>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</si>
  <si>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</si>
  <si>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</si>
  <si>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</si>
  <si>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</si>
  <si>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</si>
  <si>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</si>
  <si>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</si>
  <si>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</si>
  <si>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</si>
  <si>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</si>
  <si>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</si>
  <si>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</si>
  <si>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</si>
  <si>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</si>
  <si>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</si>
  <si>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</si>
  <si>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</si>
  <si>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</si>
  <si>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</si>
  <si>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</si>
  <si>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</si>
  <si>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</si>
  <si>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</si>
  <si>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</si>
  <si>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</si>
  <si>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</si>
  <si>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</si>
  <si>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</si>
  <si>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</si>
  <si>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</si>
  <si>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</si>
  <si>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</si>
  <si>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</si>
  <si>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</si>
  <si>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</si>
  <si>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</si>
  <si>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</si>
  <si>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</si>
  <si>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</si>
  <si>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</si>
  <si>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</si>
  <si>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</si>
  <si>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</si>
  <si>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</si>
  <si>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</si>
  <si>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</si>
  <si>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</si>
  <si>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</si>
  <si>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</si>
  <si>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</si>
  <si>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</si>
  <si>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</si>
  <si>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</si>
  <si>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</si>
  <si>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</si>
  <si>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</si>
  <si>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</si>
  <si>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</si>
  <si>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</si>
  <si>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</si>
  <si>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</si>
  <si>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</si>
  <si>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</si>
  <si>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</si>
  <si>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</si>
  <si>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</si>
  <si>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</si>
  <si>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</si>
  <si>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</si>
  <si>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</si>
  <si>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</si>
  <si>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</si>
  <si>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</si>
  <si>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</si>
  <si>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</si>
  <si>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</si>
  <si>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</si>
  <si>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</si>
  <si>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</si>
  <si>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</si>
  <si>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</si>
  <si>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</si>
  <si>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</si>
  <si>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</si>
  <si>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</si>
  <si>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</si>
  <si>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</si>
  <si>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</si>
  <si>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</si>
  <si>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</si>
  <si>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</si>
  <si>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</si>
  <si>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</si>
  <si>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</si>
  <si>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</si>
  <si>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</si>
  <si>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</si>
  <si>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</si>
  <si>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</si>
  <si>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</si>
  <si>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</si>
  <si>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</si>
  <si>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</si>
  <si>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</si>
  <si>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</si>
  <si>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</si>
  <si>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</si>
  <si>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</si>
  <si>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</si>
  <si>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</si>
  <si>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</si>
  <si>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</si>
  <si>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</si>
  <si>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</si>
  <si>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</si>
  <si>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</si>
  <si>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</si>
  <si>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</si>
  <si>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</si>
  <si>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</si>
  <si>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</si>
  <si>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</si>
  <si>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</si>
  <si>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</si>
  <si>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</si>
  <si>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</si>
  <si>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</si>
  <si>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</si>
  <si>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</si>
  <si>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</si>
  <si>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</si>
  <si>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</si>
  <si>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</si>
  <si>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</si>
  <si>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</si>
  <si>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</si>
  <si>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</si>
  <si>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</si>
  <si>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</si>
  <si>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</si>
  <si>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</si>
  <si>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</si>
  <si>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</si>
  <si>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</si>
  <si>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</si>
  <si>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</si>
  <si>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</si>
  <si>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</si>
  <si>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</si>
  <si>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</si>
  <si>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</si>
  <si>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</si>
  <si>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</si>
  <si>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</si>
  <si>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</si>
  <si>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</si>
  <si>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</si>
  <si>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</si>
  <si>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</si>
  <si>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</si>
  <si>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</si>
  <si>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</si>
  <si>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</si>
  <si>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</si>
  <si>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</si>
  <si>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</si>
  <si>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</si>
  <si>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</si>
  <si>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</si>
  <si>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</si>
  <si>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</si>
  <si>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</si>
  <si>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</si>
  <si>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</si>
  <si>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</si>
  <si>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</si>
  <si>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</si>
  <si>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</si>
  <si>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</si>
  <si>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</si>
  <si>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</si>
  <si>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</si>
  <si>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</si>
  <si>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</si>
  <si>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</si>
  <si>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</si>
  <si>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</si>
  <si>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</si>
  <si>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</si>
  <si>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</si>
  <si>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</si>
  <si>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</si>
  <si>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</si>
  <si>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</si>
  <si>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</si>
  <si>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</si>
  <si>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</si>
  <si>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</si>
  <si>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</si>
  <si>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</si>
  <si>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</si>
  <si>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</si>
  <si>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</si>
  <si>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</si>
  <si>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</si>
  <si>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</si>
  <si>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</si>
  <si>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</si>
  <si>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</si>
  <si>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</si>
  <si>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</si>
  <si>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</si>
  <si>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</si>
  <si>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</si>
  <si>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</si>
  <si>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</si>
  <si>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</si>
  <si>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</si>
  <si>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</si>
  <si>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</si>
  <si>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</si>
  <si>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</si>
  <si>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</si>
  <si>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</si>
  <si>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</si>
  <si>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</si>
  <si>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</si>
  <si>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</si>
  <si>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</si>
  <si>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</si>
  <si>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</si>
  <si>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</si>
  <si>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</si>
  <si>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</si>
  <si>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</si>
  <si>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</si>
  <si>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</si>
  <si>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</si>
  <si>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</si>
  <si>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</si>
  <si>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</si>
  <si>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</si>
  <si>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</si>
  <si>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</si>
  <si>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</si>
  <si>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</si>
  <si>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</si>
  <si>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</si>
  <si>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</si>
  <si>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</si>
  <si>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</si>
  <si>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</si>
  <si>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</si>
  <si>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</si>
  <si>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</si>
  <si>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</si>
  <si>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</si>
  <si>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</si>
  <si>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</si>
  <si>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</si>
  <si>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</si>
  <si>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</si>
  <si>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</si>
  <si>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</si>
  <si>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</si>
  <si>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</si>
  <si>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</si>
  <si>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</si>
  <si>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</si>
  <si>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</si>
  <si>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</si>
  <si>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</si>
  <si>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</si>
  <si>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</si>
  <si>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</si>
  <si>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</si>
  <si>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</si>
  <si>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</si>
  <si>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</si>
  <si>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</si>
  <si>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</si>
  <si>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</si>
  <si>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</si>
  <si>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</si>
  <si>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</si>
  <si>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</si>
  <si>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</si>
  <si>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</si>
  <si>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</si>
  <si>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</si>
  <si>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</si>
  <si>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</si>
  <si>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</si>
  <si>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</si>
  <si>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</si>
  <si>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</si>
  <si>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</si>
  <si>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</si>
  <si>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</si>
  <si>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</si>
  <si>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</si>
  <si>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</si>
  <si>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</si>
  <si>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</si>
  <si>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</si>
  <si>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</si>
  <si>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</si>
  <si>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</si>
  <si>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</si>
  <si>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</si>
  <si>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</si>
  <si>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</si>
  <si>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</si>
  <si>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</si>
  <si>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</si>
  <si>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</si>
  <si>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</si>
  <si>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</si>
  <si>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</si>
  <si>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</si>
  <si>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</si>
  <si>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</si>
  <si>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</si>
  <si>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</si>
  <si>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</si>
  <si>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</si>
  <si>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</si>
  <si>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</si>
  <si>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</si>
  <si>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</si>
  <si>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</si>
  <si>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</si>
  <si>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</si>
  <si>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</si>
  <si>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</si>
  <si>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</si>
  <si>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</si>
  <si>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</si>
  <si>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</si>
  <si>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</si>
  <si>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</si>
  <si>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</si>
  <si>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</si>
  <si>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</si>
  <si>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</si>
  <si>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</si>
  <si>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</si>
  <si>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</si>
  <si>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</si>
  <si>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</si>
  <si>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</si>
  <si>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</si>
  <si>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</si>
  <si>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</si>
  <si>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</si>
  <si>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</si>
  <si>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</si>
  <si>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</si>
  <si>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</si>
  <si>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</si>
  <si>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</si>
  <si>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</si>
  <si>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</si>
  <si>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</si>
  <si>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</si>
  <si>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</si>
  <si>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</si>
  <si>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</si>
  <si>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</si>
  <si>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</si>
  <si>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</si>
  <si>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</si>
  <si>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</si>
  <si>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</si>
  <si>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</si>
  <si>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</si>
  <si>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</si>
  <si>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</si>
  <si>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</si>
  <si>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</si>
  <si>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</si>
  <si>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</si>
  <si>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</si>
  <si>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</si>
  <si>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</si>
  <si>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</si>
  <si>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</si>
  <si>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</si>
  <si>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</si>
  <si>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</si>
  <si>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</si>
  <si>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</si>
  <si>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</si>
  <si>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</si>
  <si>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</si>
  <si>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</si>
  <si>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</si>
  <si>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</si>
  <si>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</si>
  <si>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</si>
  <si>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</si>
  <si>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</si>
  <si>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</si>
  <si>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</si>
  <si>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</si>
  <si>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</si>
  <si>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</si>
  <si>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</si>
  <si>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</si>
  <si>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</si>
  <si>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</si>
  <si>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</si>
  <si>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</si>
  <si>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</si>
  <si>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</si>
  <si>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</si>
  <si>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</si>
  <si>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</si>
  <si>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</si>
  <si>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</si>
  <si>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</si>
  <si>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</si>
  <si>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</si>
  <si>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</si>
  <si>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</si>
  <si>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</si>
  <si>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</si>
  <si>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</si>
  <si>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</si>
  <si>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</si>
  <si>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</si>
  <si>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</si>
  <si>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</si>
  <si>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</si>
  <si>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</si>
  <si>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</si>
  <si>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</si>
  <si>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</si>
  <si>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</si>
  <si>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</si>
  <si>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</si>
  <si>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</si>
  <si>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</si>
  <si>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</si>
  <si>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</si>
  <si>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</si>
  <si>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</si>
  <si>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</si>
  <si>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</si>
  <si>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</si>
  <si>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</si>
  <si>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</si>
  <si>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</si>
  <si>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</si>
  <si>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</si>
  <si>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</si>
  <si>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</si>
  <si>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</si>
  <si>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</si>
  <si>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</si>
  <si>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</si>
  <si>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</si>
  <si>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</si>
  <si>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</si>
  <si>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</si>
  <si>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</si>
  <si>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</si>
  <si>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</si>
  <si>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</si>
  <si>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</si>
  <si>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</si>
  <si>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</si>
  <si>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</si>
  <si>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</si>
  <si>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</si>
  <si>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</si>
  <si>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</si>
  <si>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</si>
  <si>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</si>
  <si>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</si>
  <si>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</si>
  <si>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</si>
  <si>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</si>
  <si>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</si>
  <si>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</si>
  <si>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</si>
  <si>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</si>
  <si>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</si>
  <si>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</si>
  <si>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</si>
  <si>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</si>
  <si>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</si>
  <si>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</si>
  <si>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</si>
  <si>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</si>
  <si>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</si>
  <si>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</si>
  <si>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</si>
  <si>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</si>
  <si>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</si>
  <si>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</si>
  <si>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</si>
  <si>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</si>
  <si>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</si>
  <si>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</si>
  <si>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</si>
  <si>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</si>
  <si>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</si>
  <si>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</si>
  <si>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</si>
  <si>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</si>
  <si>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</si>
  <si>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</si>
  <si>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</si>
  <si>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</si>
  <si>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</si>
  <si>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</si>
  <si>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</si>
  <si>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</si>
  <si>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</si>
  <si>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</si>
  <si>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</si>
  <si>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</si>
  <si>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</si>
  <si>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</si>
  <si>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</si>
  <si>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</si>
  <si>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</si>
  <si>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</si>
  <si>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</si>
  <si>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</si>
  <si>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</si>
  <si>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</si>
  <si>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</si>
  <si>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</si>
  <si>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</si>
  <si>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</si>
  <si>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</si>
  <si>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</si>
  <si>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</si>
  <si>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</si>
  <si>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</si>
  <si>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</si>
  <si>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</si>
  <si>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</si>
  <si>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</si>
  <si>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</si>
  <si>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</si>
  <si>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</si>
  <si>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</si>
  <si>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</si>
  <si>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</si>
  <si>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</si>
  <si>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</si>
  <si>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</si>
  <si>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</si>
  <si>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</si>
  <si>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</si>
  <si>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</si>
  <si>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</si>
  <si>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</si>
  <si>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</si>
  <si>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</si>
  <si>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</si>
  <si>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</si>
  <si>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</si>
  <si>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</si>
  <si>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</si>
  <si>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</si>
  <si>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</si>
  <si>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</si>
  <si>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</si>
  <si>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</si>
  <si>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</si>
  <si>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</si>
  <si>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</si>
  <si>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</si>
  <si>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</si>
  <si>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</si>
  <si>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</si>
  <si>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</si>
  <si>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</si>
  <si>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</si>
  <si>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</si>
  <si>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</si>
  <si>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</si>
  <si>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</si>
  <si>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</si>
  <si>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</si>
  <si>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</si>
  <si>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</si>
  <si>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</si>
  <si>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</si>
  <si>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</si>
  <si>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</si>
  <si>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</si>
  <si>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</si>
  <si>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</si>
  <si>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</si>
  <si>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</si>
  <si>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</si>
  <si>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</si>
  <si>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</si>
  <si>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</si>
  <si>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</si>
  <si>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</si>
  <si>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</si>
  <si>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</si>
  <si>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</si>
  <si>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</si>
  <si>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</si>
  <si>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</si>
  <si>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</si>
  <si>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</si>
  <si>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</si>
  <si>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</si>
  <si>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</si>
  <si>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</si>
  <si>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</si>
  <si>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</si>
  <si>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</si>
  <si>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</si>
  <si>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</si>
  <si>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</si>
  <si>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</si>
  <si>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</si>
  <si>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</si>
  <si>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</si>
  <si>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</si>
  <si>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</si>
  <si>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</si>
  <si>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</si>
  <si>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</si>
  <si>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</si>
  <si>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</si>
  <si>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</si>
  <si>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</si>
  <si>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</si>
  <si>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</si>
  <si>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</si>
  <si>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</si>
  <si>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</si>
  <si>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</si>
  <si>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</si>
  <si>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</si>
  <si>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</si>
  <si>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</si>
  <si>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</si>
  <si>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</si>
  <si>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</si>
  <si>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</si>
  <si>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</si>
  <si>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</si>
  <si>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</si>
  <si>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</si>
  <si>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</si>
  <si>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</si>
  <si>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</si>
  <si>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</si>
  <si>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</si>
  <si>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</si>
  <si>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</si>
  <si>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</si>
  <si>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</si>
  <si>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</si>
  <si>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</si>
  <si>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</si>
  <si>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</si>
  <si>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</si>
  <si>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</si>
  <si>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</si>
  <si>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</si>
  <si>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</si>
  <si>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</si>
  <si>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</si>
  <si>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</si>
  <si>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</si>
  <si>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</si>
  <si>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</si>
  <si>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</si>
  <si>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</si>
  <si>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</si>
  <si>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</si>
  <si>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</si>
  <si>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</si>
  <si>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</si>
  <si>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</si>
  <si>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</si>
  <si>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</si>
  <si>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</si>
  <si>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</si>
  <si>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</si>
  <si>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</si>
  <si>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</si>
  <si>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</si>
  <si>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</si>
  <si>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</si>
  <si>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</si>
  <si>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</si>
  <si>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</si>
  <si>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</si>
  <si>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</si>
  <si>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</si>
  <si>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</si>
  <si>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</si>
  <si>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</si>
  <si>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</si>
  <si>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</si>
  <si>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</si>
  <si>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</si>
  <si>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</si>
  <si>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</si>
  <si>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</si>
  <si>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</si>
  <si>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</si>
  <si>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</si>
  <si>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</si>
  <si>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</si>
  <si>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</si>
  <si>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</si>
  <si>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</si>
  <si>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</si>
  <si>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</si>
  <si>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</si>
  <si>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</si>
  <si>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</si>
  <si>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</si>
  <si>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</si>
  <si>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</si>
  <si>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</si>
  <si>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</si>
  <si>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</si>
  <si>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</si>
  <si>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</si>
  <si>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</si>
  <si>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</si>
  <si>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</si>
  <si>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</si>
  <si>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</si>
  <si>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</si>
  <si>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</si>
  <si>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</si>
  <si>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</si>
  <si>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</si>
  <si>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</si>
  <si>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</si>
  <si>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</si>
  <si>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</si>
  <si>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</si>
  <si>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</si>
  <si>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</si>
  <si>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</si>
  <si>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</si>
  <si>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</si>
  <si>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</si>
  <si>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</si>
  <si>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</si>
  <si>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</si>
  <si>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</si>
  <si>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</si>
  <si>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</si>
  <si>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</si>
  <si>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</si>
  <si>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</si>
  <si>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</si>
  <si>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</si>
  <si>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</si>
  <si>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</si>
  <si>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</si>
  <si>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</si>
  <si>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</si>
  <si>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</si>
  <si>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</si>
  <si>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</si>
  <si>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</si>
  <si>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</si>
  <si>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</si>
  <si>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</si>
  <si>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</si>
  <si>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</si>
  <si>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</si>
  <si>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</si>
  <si>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</si>
  <si>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</si>
  <si>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</si>
  <si>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</si>
  <si>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</si>
  <si>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</si>
  <si>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</si>
  <si>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</si>
  <si>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</si>
  <si>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</si>
  <si>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</si>
  <si>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</si>
  <si>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</si>
  <si>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</si>
  <si>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</si>
  <si>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</si>
  <si>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</si>
  <si>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</si>
  <si>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</si>
  <si>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</si>
  <si>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</si>
  <si>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</si>
  <si>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</si>
  <si>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</si>
  <si>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</si>
  <si>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</si>
  <si>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</si>
  <si>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</si>
  <si>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</si>
  <si>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</si>
  <si>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</si>
  <si>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</si>
  <si>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</si>
  <si>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</si>
  <si>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</si>
  <si>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</si>
  <si>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</si>
  <si>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</si>
  <si>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</si>
  <si>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</si>
  <si>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</si>
  <si>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</si>
  <si>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</si>
  <si>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</si>
  <si>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</si>
  <si>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</si>
  <si>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</si>
  <si>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</si>
  <si>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</si>
  <si>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</si>
  <si>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</si>
  <si>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</si>
  <si>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</si>
  <si>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</si>
  <si>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</si>
  <si>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</si>
  <si>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</si>
  <si>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</si>
  <si>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</si>
  <si>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</si>
  <si>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</si>
  <si>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</si>
  <si>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</si>
  <si>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</si>
  <si>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</si>
  <si>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</si>
  <si>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</si>
  <si>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</si>
  <si>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</si>
  <si>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</si>
  <si>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</si>
  <si>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</si>
  <si>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</si>
  <si>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</si>
  <si>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</si>
  <si>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</si>
  <si>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</si>
  <si>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</si>
  <si>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</si>
  <si>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</si>
  <si>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</si>
  <si>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</si>
  <si>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</si>
  <si>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</si>
  <si>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</si>
  <si>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</si>
  <si>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</si>
  <si>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</si>
  <si>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</si>
  <si>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</si>
  <si>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</si>
  <si>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</si>
  <si>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</si>
  <si>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</si>
  <si>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</si>
  <si>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</si>
  <si>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</si>
  <si>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</si>
  <si>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</si>
  <si>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</si>
  <si>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</si>
  <si>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</si>
  <si>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</si>
  <si>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</si>
  <si>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</si>
  <si>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</si>
  <si>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</si>
  <si>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</si>
  <si>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</si>
  <si>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</si>
  <si>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</si>
  <si>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</si>
  <si>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</si>
  <si>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</si>
  <si>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</si>
  <si>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</si>
  <si>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</si>
  <si>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</si>
  <si>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</si>
  <si>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</si>
  <si>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</si>
  <si>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</si>
  <si>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</si>
  <si>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</si>
  <si>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</si>
  <si>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</si>
  <si>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</si>
  <si>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</si>
  <si>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</si>
  <si>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</si>
  <si>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</si>
  <si>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</si>
  <si>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</si>
  <si>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</si>
  <si>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</si>
  <si>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</si>
  <si>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</si>
  <si>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</si>
  <si>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</si>
  <si>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</si>
  <si>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</si>
  <si>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</si>
  <si>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</si>
  <si>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</si>
  <si>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</si>
  <si>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</si>
  <si>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</si>
  <si>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</si>
  <si>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</si>
  <si>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</si>
  <si>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</si>
  <si>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</si>
  <si>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</si>
  <si>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</si>
  <si>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</si>
  <si>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</si>
  <si>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</si>
  <si>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</si>
  <si>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</si>
  <si>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</si>
  <si>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</si>
  <si>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</si>
  <si>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</si>
  <si>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</si>
  <si>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</si>
  <si>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</si>
  <si>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</si>
  <si>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</si>
  <si>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</si>
  <si>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</si>
  <si>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</si>
  <si>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</si>
  <si>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</si>
  <si>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</si>
  <si>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</si>
  <si>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</si>
  <si>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</si>
  <si>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</si>
  <si>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</si>
  <si>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</si>
  <si>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</si>
  <si>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</si>
  <si>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</si>
  <si>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</si>
  <si>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</si>
  <si>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</si>
  <si>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</si>
  <si>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</si>
  <si>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</si>
  <si>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</si>
  <si>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</si>
  <si>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</si>
  <si>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</si>
  <si>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</si>
  <si>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</si>
  <si>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</si>
  <si>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</si>
  <si>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</si>
  <si>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</si>
  <si>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</si>
  <si>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</si>
  <si>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</si>
  <si>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</si>
  <si>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</si>
  <si>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</si>
  <si>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</si>
  <si>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</si>
  <si>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</si>
  <si>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</si>
  <si>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</si>
  <si>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</si>
  <si>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</si>
  <si>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</si>
  <si>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</si>
  <si>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</si>
  <si>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</si>
  <si>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</si>
  <si>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</si>
  <si>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</si>
  <si>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</si>
  <si>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</si>
  <si>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</si>
  <si>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</si>
  <si>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</si>
  <si>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</si>
  <si>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</si>
  <si>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</si>
  <si>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</si>
  <si>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</si>
  <si>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</si>
  <si>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</si>
  <si>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</si>
  <si>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</si>
  <si>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</si>
  <si>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</si>
  <si>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</si>
  <si>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</si>
  <si>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</si>
  <si>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</si>
  <si>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</si>
  <si>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</si>
  <si>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</si>
  <si>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</si>
  <si>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</si>
  <si>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</si>
  <si>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</si>
  <si>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</si>
  <si>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</si>
  <si>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</si>
  <si>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</si>
  <si>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</si>
  <si>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</si>
  <si>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</si>
  <si>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</si>
  <si>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</si>
  <si>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</si>
  <si>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</si>
  <si>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</si>
  <si>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</si>
  <si>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</si>
  <si>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</si>
  <si>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</si>
  <si>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</si>
  <si>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</si>
  <si>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</si>
  <si>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</si>
  <si>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</si>
  <si>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</si>
  <si>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</si>
  <si>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</si>
  <si>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</si>
  <si>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</si>
  <si>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</si>
  <si>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</si>
  <si>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</si>
  <si>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</si>
  <si>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</si>
  <si>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</si>
  <si>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</si>
  <si>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</si>
  <si>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</si>
  <si>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</si>
  <si>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</si>
  <si>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</si>
  <si>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</si>
  <si>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</si>
  <si>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</si>
  <si>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</si>
  <si>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</si>
  <si>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</si>
  <si>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</si>
  <si>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</si>
  <si>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</si>
  <si>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</si>
  <si>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</si>
  <si>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</si>
  <si>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</si>
  <si>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</si>
  <si>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</si>
  <si>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</si>
  <si>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</si>
  <si>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</si>
  <si>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</si>
  <si>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</si>
  <si>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</si>
  <si>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</si>
  <si>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</si>
  <si>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</si>
  <si>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</si>
  <si>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</si>
  <si>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</si>
  <si>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</si>
  <si>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</si>
  <si>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</si>
  <si>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</si>
  <si>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</si>
  <si>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</si>
  <si>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</si>
  <si>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</si>
  <si>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</si>
  <si>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</si>
  <si>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</si>
  <si>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</si>
  <si>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</si>
  <si>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</si>
  <si>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</si>
  <si>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</si>
  <si>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</si>
  <si>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</si>
  <si>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</si>
  <si>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</si>
  <si>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</si>
  <si>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</si>
  <si>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</si>
  <si>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</si>
  <si>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</si>
  <si>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</si>
  <si>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</si>
  <si>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</si>
  <si>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</si>
  <si>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</si>
  <si>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</si>
  <si>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</si>
  <si>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</si>
  <si>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</si>
  <si>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</si>
  <si>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</si>
  <si>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</si>
  <si>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</si>
  <si>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</si>
  <si>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</si>
  <si>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</si>
  <si>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</si>
  <si>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</si>
  <si>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</si>
  <si>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</si>
  <si>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</si>
  <si>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</si>
  <si>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</si>
  <si>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</si>
  <si>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</si>
  <si>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</si>
  <si>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</si>
  <si>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</si>
  <si>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</si>
  <si>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</si>
  <si>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</si>
  <si>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</si>
  <si>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</si>
  <si>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</si>
  <si>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</si>
  <si>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</si>
  <si>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</si>
  <si>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</si>
  <si>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</si>
  <si>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</si>
  <si>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</si>
  <si>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</si>
  <si>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</si>
  <si>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</si>
  <si>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</si>
  <si>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</si>
  <si>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</si>
  <si>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</si>
  <si>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</si>
  <si>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</si>
  <si>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</si>
  <si>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</si>
  <si>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</si>
  <si>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</si>
  <si>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</si>
  <si>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</si>
  <si>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</si>
  <si>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</si>
  <si>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</si>
  <si>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</si>
  <si>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</si>
  <si>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</si>
  <si>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</si>
  <si>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</si>
  <si>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</si>
  <si>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</si>
  <si>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</si>
  <si>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</si>
  <si>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</si>
  <si>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</si>
  <si>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</si>
  <si>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</si>
  <si>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</si>
  <si>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</si>
  <si>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</si>
  <si>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</si>
  <si>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</si>
  <si>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</si>
  <si>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</si>
  <si>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</si>
  <si>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</si>
  <si>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</si>
  <si>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</si>
  <si>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</si>
  <si>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</si>
  <si>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</si>
  <si>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</si>
  <si>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</si>
  <si>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</si>
  <si>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</si>
  <si>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</si>
  <si>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</si>
  <si>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</si>
  <si>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</si>
  <si>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</si>
  <si>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</si>
  <si>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</si>
  <si>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</si>
  <si>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</si>
  <si>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</si>
  <si>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</si>
  <si>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</si>
  <si>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</si>
  <si>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</si>
  <si>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</si>
  <si>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</si>
  <si>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</si>
  <si>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</si>
  <si>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</si>
  <si>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</si>
  <si>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</si>
  <si>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</si>
  <si>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</si>
  <si>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</si>
  <si>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</si>
  <si>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</si>
  <si>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</si>
  <si>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</si>
  <si>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</si>
  <si>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</si>
  <si>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</si>
  <si>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</si>
  <si>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</si>
  <si>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</si>
  <si>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</si>
  <si>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</si>
  <si>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</si>
  <si>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</si>
  <si>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</si>
  <si>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</si>
  <si>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</si>
  <si>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</si>
  <si>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</si>
  <si>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</si>
  <si>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</si>
  <si>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</si>
  <si>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</si>
  <si>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</si>
  <si>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</si>
  <si>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</si>
  <si>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</si>
  <si>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</si>
  <si>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</si>
  <si>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</si>
  <si>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</si>
  <si>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</si>
  <si>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</si>
  <si>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</si>
  <si>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</si>
  <si>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</si>
  <si>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</si>
  <si>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</si>
  <si>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</si>
  <si>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</si>
  <si>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</si>
  <si>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</si>
  <si>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</si>
  <si>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</si>
  <si>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</si>
  <si>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</si>
  <si>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</si>
  <si>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</si>
  <si>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</si>
  <si>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</si>
  <si>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</si>
  <si>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</si>
  <si>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</si>
  <si>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</si>
  <si>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</si>
  <si>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</si>
  <si>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</si>
  <si>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</si>
  <si>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</si>
  <si>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</si>
  <si>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</si>
  <si>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</si>
  <si>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</si>
  <si>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</si>
  <si>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</si>
  <si>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</si>
  <si>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</si>
  <si>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</si>
  <si>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</si>
  <si>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</si>
  <si>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</si>
  <si>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</si>
  <si>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</si>
  <si>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</si>
  <si>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</si>
  <si>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</si>
  <si>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</si>
  <si>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</si>
  <si>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</si>
  <si>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</si>
  <si>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</si>
  <si>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</si>
  <si>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</si>
  <si>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</si>
  <si>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</si>
  <si>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</si>
  <si>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</si>
  <si>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</si>
  <si>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</si>
  <si>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</si>
  <si>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</si>
  <si>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</si>
  <si>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</si>
  <si>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</si>
  <si>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</si>
  <si>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</si>
  <si>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</si>
  <si>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</si>
  <si>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</si>
  <si>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</si>
  <si>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</si>
  <si>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</si>
  <si>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</si>
  <si>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</si>
  <si>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</si>
  <si>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</si>
  <si>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</si>
  <si>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</si>
  <si>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</si>
  <si>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</si>
  <si>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</si>
  <si>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</si>
  <si>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</si>
  <si>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</si>
  <si>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</si>
  <si>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</si>
  <si>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</si>
  <si>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</si>
  <si>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</si>
  <si>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</si>
  <si>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</si>
  <si>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</si>
  <si>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</si>
  <si>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</si>
  <si>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</si>
  <si>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</si>
  <si>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</si>
  <si>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</si>
  <si>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</si>
  <si>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</si>
  <si>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</si>
  <si>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</si>
  <si>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</si>
  <si>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</si>
  <si>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</si>
  <si>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</si>
  <si>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</si>
  <si>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</si>
  <si>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</si>
  <si>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</si>
  <si>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</si>
  <si>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</si>
  <si>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</si>
  <si>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</si>
  <si>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</si>
  <si>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</si>
  <si>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</si>
  <si>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</si>
  <si>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</si>
  <si>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</si>
  <si>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</si>
  <si>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</si>
  <si>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</si>
  <si>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</si>
  <si>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</si>
  <si>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</si>
  <si>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</si>
  <si>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</si>
  <si>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</si>
  <si>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</si>
  <si>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</si>
  <si>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</si>
  <si>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</si>
  <si>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</si>
  <si>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</si>
  <si>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</si>
  <si>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</si>
  <si>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</si>
  <si>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</si>
  <si>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</si>
  <si>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</si>
  <si>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</si>
  <si>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</si>
  <si>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</si>
  <si>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</si>
  <si>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</si>
  <si>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</si>
  <si>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</si>
  <si>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</si>
  <si>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</si>
  <si>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</si>
  <si>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</si>
  <si>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</si>
  <si>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</si>
  <si>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</si>
  <si>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</si>
  <si>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</si>
  <si>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</si>
  <si>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</si>
  <si>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</si>
  <si>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</si>
  <si>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</si>
  <si>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</si>
  <si>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</si>
  <si>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</si>
  <si>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</si>
  <si>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</si>
  <si>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</si>
  <si>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</si>
  <si>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</si>
  <si>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</si>
  <si>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</si>
  <si>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</si>
  <si>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</si>
  <si>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</si>
  <si>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</si>
  <si>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</si>
  <si>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</si>
  <si>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</si>
  <si>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</si>
  <si>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</si>
  <si>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</si>
  <si>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</si>
  <si>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</si>
  <si>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</si>
  <si>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</si>
  <si>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</si>
  <si>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</si>
  <si>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</si>
  <si>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</si>
  <si>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</si>
  <si>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</si>
  <si>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</si>
  <si>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</si>
  <si>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</si>
  <si>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</si>
  <si>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</si>
  <si>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</si>
  <si>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</si>
  <si>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</si>
  <si>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</si>
  <si>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</si>
  <si>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</si>
  <si>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</si>
  <si>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</si>
  <si>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</si>
  <si>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</si>
  <si>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</si>
  <si>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</si>
  <si>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</si>
  <si>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</si>
  <si>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</si>
  <si>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</si>
  <si>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</si>
  <si>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</si>
  <si>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</si>
  <si>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</si>
  <si>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</si>
  <si>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</si>
  <si>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</si>
  <si>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</si>
  <si>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</si>
  <si>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</si>
  <si>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</si>
  <si>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</si>
  <si>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</si>
  <si>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</si>
  <si>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</si>
  <si>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</si>
  <si>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</si>
  <si>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</si>
  <si>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</si>
  <si>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</si>
  <si>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</si>
  <si>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</si>
  <si>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</si>
  <si>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</si>
  <si>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</si>
  <si>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</si>
  <si>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</si>
  <si>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</si>
  <si>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</si>
  <si>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</si>
  <si>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</si>
  <si>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</si>
  <si>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</si>
  <si>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</si>
  <si>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</si>
  <si>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</si>
  <si>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</si>
  <si>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</si>
  <si>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</si>
  <si>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</si>
  <si>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</si>
  <si>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</si>
  <si>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</si>
  <si>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</si>
  <si>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</si>
  <si>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</si>
  <si>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</si>
  <si>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</si>
  <si>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</si>
  <si>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</si>
  <si>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</si>
  <si>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</si>
  <si>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</si>
  <si>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</si>
  <si>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</si>
  <si>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</si>
  <si>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</si>
  <si>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</si>
  <si>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</si>
  <si>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</si>
  <si>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</si>
  <si>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</si>
  <si>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</si>
  <si>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</si>
  <si>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</si>
  <si>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</si>
  <si>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</si>
  <si>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</si>
  <si>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</si>
  <si>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</si>
  <si>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</si>
  <si>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</si>
  <si>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</si>
  <si>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</si>
  <si>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</si>
  <si>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</si>
  <si>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</si>
  <si>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</si>
  <si>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</si>
  <si>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</si>
  <si>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</si>
  <si>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</si>
  <si>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</si>
  <si>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</si>
  <si>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</si>
  <si>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</si>
  <si>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</si>
  <si>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</si>
  <si>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</si>
  <si>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</si>
  <si>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</si>
  <si>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</si>
  <si>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</si>
  <si>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</si>
  <si>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</si>
  <si>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</si>
  <si>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</si>
  <si>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</si>
  <si>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</si>
  <si>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</si>
  <si>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</si>
  <si>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</si>
  <si>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</si>
  <si>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</si>
  <si>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</si>
  <si>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</si>
  <si>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</si>
  <si>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</si>
  <si>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</si>
  <si>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</si>
  <si>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</si>
  <si>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</si>
  <si>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</si>
  <si>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</si>
  <si>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</si>
  <si>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</si>
  <si>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</si>
  <si>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</si>
  <si>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</si>
  <si>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</si>
  <si>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</si>
  <si>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</si>
  <si>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</si>
  <si>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</si>
  <si>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</si>
  <si>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</si>
  <si>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</si>
  <si>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</si>
  <si>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</si>
  <si>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</si>
  <si>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</si>
  <si>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</si>
  <si>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</si>
  <si>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</si>
  <si>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</si>
  <si>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</si>
  <si>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</si>
  <si>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</si>
  <si>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</si>
  <si>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</si>
  <si>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</si>
  <si>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</si>
  <si>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</si>
  <si>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</si>
  <si>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</si>
  <si>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</si>
  <si>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</si>
  <si>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</si>
  <si>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</si>
  <si>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</si>
  <si>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</si>
  <si>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</si>
  <si>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</si>
  <si>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</si>
  <si>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</si>
  <si>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</si>
  <si>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</si>
  <si>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</si>
  <si>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</si>
  <si>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</si>
  <si>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</si>
  <si>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</si>
  <si>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</si>
  <si>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</si>
  <si>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</si>
  <si>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</si>
  <si>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</si>
  <si>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</si>
  <si>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</si>
  <si>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</si>
  <si>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</si>
  <si>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</si>
  <si>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</si>
  <si>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</si>
  <si>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</si>
  <si>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</si>
  <si>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</si>
  <si>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</si>
  <si>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</si>
  <si>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</si>
  <si>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</si>
  <si>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</si>
  <si>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</si>
  <si>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</si>
  <si>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</si>
  <si>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</si>
  <si>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</si>
  <si>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</si>
  <si>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</si>
  <si>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</si>
  <si>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</si>
  <si>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</si>
  <si>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</si>
  <si>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</si>
  <si>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</si>
  <si>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</si>
  <si>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</si>
  <si>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</si>
  <si>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</si>
  <si>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</si>
  <si>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</si>
  <si>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</si>
  <si>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</si>
  <si>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</si>
  <si>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</si>
  <si>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</si>
  <si>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</si>
  <si>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</si>
  <si>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</si>
  <si>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</si>
  <si>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</si>
  <si>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</si>
  <si>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</si>
  <si>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</si>
  <si>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</si>
  <si>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</si>
  <si>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</si>
  <si>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</si>
  <si>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</si>
  <si>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</si>
  <si>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</si>
  <si>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</si>
  <si>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</si>
  <si>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</si>
  <si>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</si>
  <si>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</si>
  <si>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</si>
  <si>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</si>
  <si>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</si>
  <si>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</si>
  <si>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</si>
  <si>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</si>
  <si>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</si>
  <si>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</si>
  <si>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</si>
  <si>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</si>
  <si>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</si>
  <si>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</si>
  <si>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</si>
  <si>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</si>
  <si>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</si>
  <si>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</si>
  <si>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</si>
  <si>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</si>
  <si>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</si>
  <si>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</si>
  <si>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</si>
  <si>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</si>
  <si>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</si>
  <si>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</si>
  <si>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</si>
  <si>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</si>
  <si>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</si>
  <si>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</si>
  <si>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</si>
  <si>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</si>
  <si>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</si>
  <si>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</si>
  <si>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</si>
  <si>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</si>
  <si>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</si>
  <si>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</si>
  <si>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</si>
  <si>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</si>
  <si>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</si>
  <si>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</si>
  <si>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</si>
  <si>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</si>
  <si>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</si>
  <si>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</si>
  <si>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</si>
  <si>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</si>
  <si>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</si>
  <si>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</si>
  <si>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</si>
  <si>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</si>
  <si>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</si>
  <si>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</si>
  <si>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</si>
  <si>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</si>
  <si>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</si>
  <si>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</si>
  <si>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</si>
  <si>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</si>
  <si>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</si>
  <si>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</si>
  <si>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</si>
  <si>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</si>
  <si>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</si>
  <si>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</si>
  <si>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</si>
  <si>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</si>
  <si>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</si>
  <si>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</si>
  <si>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</si>
  <si>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</si>
  <si>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</si>
  <si>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</si>
  <si>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</si>
  <si>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</si>
  <si>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</si>
  <si>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</si>
  <si>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</si>
  <si>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</si>
  <si>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</si>
  <si>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</si>
  <si>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</si>
  <si>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</si>
  <si>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</si>
  <si>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</si>
  <si>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</si>
  <si>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</si>
  <si>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</si>
  <si>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</si>
  <si>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</si>
  <si>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</si>
  <si>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</si>
  <si>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</si>
  <si>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</si>
  <si>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</si>
  <si>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</si>
  <si>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</si>
  <si>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</si>
  <si>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</si>
  <si>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</si>
  <si>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</si>
  <si>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</si>
  <si>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</si>
  <si>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</si>
  <si>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</si>
  <si>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</si>
  <si>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</si>
  <si>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</si>
  <si>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</si>
  <si>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</si>
  <si>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</si>
  <si>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</si>
  <si>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</si>
  <si>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</si>
  <si>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</si>
  <si>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</si>
  <si>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</si>
  <si>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</si>
  <si>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</si>
  <si>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</si>
  <si>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</si>
  <si>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</si>
  <si>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</si>
  <si>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</si>
  <si>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</si>
  <si>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</si>
  <si>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</si>
  <si>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</si>
  <si>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</si>
  <si>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</si>
  <si>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</si>
  <si>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</si>
  <si>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</si>
  <si>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</si>
  <si>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</si>
  <si>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</si>
  <si>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</si>
  <si>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</si>
  <si>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</si>
  <si>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</si>
  <si>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</si>
  <si>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</si>
  <si>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</si>
  <si>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</si>
  <si>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</si>
  <si>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</si>
  <si>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</si>
  <si>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</si>
  <si>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</si>
  <si>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</si>
  <si>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</si>
  <si>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</si>
  <si>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</si>
  <si>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</si>
  <si>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</si>
  <si>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</si>
  <si>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</si>
  <si>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</si>
  <si>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</si>
  <si>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</si>
  <si>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</si>
  <si>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</si>
  <si>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</si>
  <si>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</si>
  <si>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</si>
  <si>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</si>
  <si>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</si>
  <si>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</si>
  <si>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</si>
  <si>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</si>
  <si>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</si>
  <si>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</si>
  <si>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</si>
  <si>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</si>
  <si>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</si>
  <si>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</si>
  <si>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</si>
  <si>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</si>
  <si>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</si>
  <si>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</si>
  <si>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</si>
  <si>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</si>
  <si>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</si>
  <si>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</si>
  <si>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</si>
  <si>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</si>
  <si>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</si>
  <si>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</si>
  <si>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</si>
  <si>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</si>
  <si>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</si>
  <si>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</si>
  <si>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</si>
  <si>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</si>
  <si>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</si>
  <si>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</si>
  <si>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</si>
  <si>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</si>
  <si>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</si>
  <si>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</si>
  <si>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</si>
  <si>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</si>
  <si>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</si>
  <si>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</si>
  <si>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</si>
  <si>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</si>
  <si>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</si>
  <si>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</si>
  <si>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</si>
  <si>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</si>
  <si>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</si>
  <si>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</si>
  <si>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</si>
  <si>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</si>
  <si>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</si>
  <si>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</si>
  <si>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</si>
  <si>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</si>
  <si>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</si>
  <si>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</si>
  <si>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</si>
  <si>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</si>
  <si>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</si>
  <si>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</si>
  <si>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</si>
  <si>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</si>
  <si>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</si>
  <si>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</si>
  <si>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</si>
  <si>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</si>
  <si>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</si>
  <si>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</si>
  <si>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</si>
  <si>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</si>
  <si>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</si>
  <si>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</si>
  <si>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</si>
  <si>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</si>
  <si>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</si>
  <si>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</si>
  <si>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</si>
  <si>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</si>
  <si>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</si>
  <si>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</si>
  <si>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</si>
  <si>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</si>
  <si>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</si>
  <si>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</si>
  <si>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</si>
  <si>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</si>
  <si>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</si>
  <si>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</si>
  <si>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</si>
  <si>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</si>
  <si>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</si>
  <si>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</si>
  <si>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</si>
  <si>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</si>
  <si>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</si>
  <si>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</si>
  <si>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</si>
  <si>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</si>
  <si>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</si>
  <si>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</si>
  <si>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</si>
  <si>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</si>
  <si>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</si>
  <si>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</si>
  <si>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</si>
  <si>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</si>
  <si>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</si>
  <si>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</si>
  <si>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</si>
  <si>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</si>
  <si>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</si>
  <si>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</si>
  <si>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</si>
  <si>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</si>
  <si>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</si>
  <si>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</si>
  <si>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</si>
  <si>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</si>
  <si>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</si>
  <si>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</si>
  <si>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</si>
  <si>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</si>
  <si>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</si>
  <si>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</si>
  <si>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</si>
  <si>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</si>
  <si>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</si>
  <si>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</si>
  <si>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</si>
  <si>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</si>
  <si>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</si>
  <si>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</si>
  <si>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</si>
  <si>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</si>
  <si>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</si>
  <si>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</si>
  <si>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</si>
  <si>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</si>
  <si>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</si>
  <si>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</si>
  <si>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</si>
  <si>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</si>
  <si>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</si>
  <si>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</si>
  <si>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</si>
  <si>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</si>
  <si>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</si>
  <si>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</si>
  <si>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</si>
  <si>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</si>
  <si>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</si>
  <si>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</si>
  <si>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</si>
  <si>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</si>
  <si>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</si>
  <si>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</si>
  <si>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</si>
  <si>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</si>
  <si>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</si>
  <si>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</si>
  <si>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</si>
  <si>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</si>
  <si>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</si>
  <si>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</si>
  <si>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</si>
  <si>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</si>
  <si>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</si>
  <si>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</si>
  <si>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</si>
  <si>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</si>
  <si>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</si>
  <si>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</si>
  <si>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</si>
  <si>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</si>
  <si>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</si>
  <si>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</si>
  <si>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</si>
  <si>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</si>
  <si>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</si>
  <si>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</si>
  <si>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</si>
  <si>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</si>
  <si>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</si>
  <si>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</si>
  <si>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</si>
  <si>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</si>
  <si>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</si>
  <si>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</si>
  <si>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</si>
  <si>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</si>
  <si>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</si>
  <si>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</si>
  <si>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</si>
  <si>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</si>
  <si>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</si>
  <si>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</si>
  <si>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</si>
  <si>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</si>
  <si>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</si>
  <si>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</si>
  <si>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</si>
  <si>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</si>
  <si>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</si>
  <si>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</si>
  <si>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</si>
  <si>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</si>
  <si>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</si>
  <si>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</si>
  <si>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</si>
  <si>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</si>
  <si>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</si>
  <si>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</si>
  <si>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</si>
  <si>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</si>
  <si>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</si>
  <si>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</si>
  <si>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</si>
  <si>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</si>
  <si>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</si>
  <si>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</si>
  <si>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</si>
  <si>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</si>
  <si>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</si>
  <si>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</si>
  <si>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</si>
  <si>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</si>
  <si>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</si>
  <si>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</si>
  <si>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</si>
  <si>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</si>
  <si>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</si>
  <si>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</si>
  <si>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</si>
  <si>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</si>
  <si>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</si>
  <si>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</si>
  <si>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</si>
  <si>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</si>
  <si>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</si>
  <si>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</si>
  <si>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</si>
  <si>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</si>
  <si>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</si>
  <si>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</si>
  <si>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</si>
  <si>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</si>
  <si>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</si>
  <si>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</si>
  <si>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</si>
  <si>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</si>
  <si>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</si>
  <si>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</si>
  <si>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</si>
  <si>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</si>
  <si>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</si>
  <si>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</si>
  <si>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</si>
  <si>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</si>
  <si>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</si>
  <si>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</si>
  <si>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</si>
  <si>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</si>
  <si>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</si>
  <si>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</si>
  <si>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</si>
  <si>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</si>
  <si>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</si>
  <si>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</si>
  <si>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</si>
  <si>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</si>
  <si>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</si>
  <si>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</si>
  <si>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</si>
  <si>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</si>
  <si>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</si>
  <si>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</si>
  <si>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</si>
  <si>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</si>
  <si>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</si>
  <si>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</si>
  <si>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</si>
  <si>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</si>
  <si>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</si>
  <si>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</si>
  <si>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</si>
  <si>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</si>
  <si>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</si>
  <si>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</si>
  <si>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</si>
  <si>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</si>
  <si>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</si>
  <si>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</si>
  <si>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</si>
  <si>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</si>
  <si>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</si>
  <si>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</si>
  <si>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</si>
  <si>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</si>
  <si>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</si>
  <si>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</si>
  <si>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</si>
  <si>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</si>
  <si>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</si>
  <si>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</si>
  <si>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</si>
  <si>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</si>
  <si>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</si>
  <si>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</si>
  <si>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</si>
  <si>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</si>
  <si>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</si>
  <si>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</si>
  <si>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</si>
  <si>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</si>
  <si>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</si>
  <si>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</si>
  <si>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</si>
  <si>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</si>
  <si>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</si>
  <si>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</si>
  <si>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</si>
  <si>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</si>
  <si>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</si>
  <si>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</si>
  <si>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</si>
  <si>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</si>
  <si>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</si>
  <si>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</si>
  <si>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</si>
  <si>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</si>
  <si>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</si>
  <si>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</si>
  <si>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</si>
  <si>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</si>
  <si>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</si>
  <si>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</si>
  <si>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</si>
  <si>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</si>
  <si>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</si>
  <si>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</si>
  <si>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</si>
  <si>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</si>
  <si>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</si>
  <si>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</si>
  <si>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</si>
  <si>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</si>
  <si>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</si>
  <si>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</si>
  <si>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</si>
  <si>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</si>
  <si>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</si>
  <si>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</si>
  <si>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</si>
  <si>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</si>
  <si>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</si>
  <si>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</si>
  <si>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</si>
  <si>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</si>
  <si>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</si>
  <si>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</si>
  <si>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</si>
  <si>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</si>
  <si>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</si>
  <si>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</si>
  <si>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</si>
  <si>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</si>
  <si>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</si>
  <si>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</si>
  <si>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</si>
  <si>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</si>
  <si>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</si>
  <si>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</si>
  <si>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</si>
  <si>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</si>
  <si>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</si>
  <si>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</si>
  <si>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</si>
  <si>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</si>
  <si>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</si>
  <si>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</si>
  <si>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</si>
  <si>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</si>
  <si>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</si>
  <si>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</si>
  <si>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</si>
  <si>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</si>
  <si>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</si>
  <si>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</si>
  <si>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</si>
  <si>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</si>
  <si>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</si>
  <si>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</si>
  <si>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</si>
  <si>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</si>
  <si>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</si>
  <si>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</si>
  <si>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</si>
  <si>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</si>
  <si>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</si>
  <si>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</si>
  <si>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</si>
  <si>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</si>
  <si>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</si>
  <si>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</si>
  <si>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</si>
  <si>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</si>
  <si>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</si>
  <si>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</si>
  <si>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</si>
  <si>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</si>
  <si>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</si>
  <si>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</si>
  <si>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</si>
  <si>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</si>
  <si>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</si>
  <si>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</si>
  <si>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</si>
  <si>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</si>
  <si>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</si>
  <si>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</si>
  <si>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</si>
  <si>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</si>
  <si>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</si>
  <si>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</si>
  <si>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</si>
  <si>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</si>
  <si>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</si>
  <si>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</si>
  <si>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</si>
  <si>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</si>
  <si>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</si>
  <si>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</si>
  <si>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</si>
  <si>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</si>
  <si>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</si>
  <si>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</si>
  <si>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</si>
  <si>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</si>
  <si>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</si>
  <si>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</si>
  <si>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</si>
  <si>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</si>
  <si>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</si>
  <si>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</si>
  <si>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</si>
  <si>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</si>
  <si>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</si>
  <si>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</si>
  <si>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</si>
  <si>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</si>
  <si>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</si>
  <si>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</si>
  <si>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</si>
  <si>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</si>
  <si>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</si>
  <si>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</si>
  <si>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</si>
  <si>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</si>
  <si>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</si>
  <si>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</si>
  <si>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</si>
  <si>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</si>
  <si>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</si>
  <si>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</si>
  <si>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</si>
  <si>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</si>
  <si>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</si>
  <si>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</si>
  <si>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</si>
  <si>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</si>
  <si>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</si>
  <si>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</si>
  <si>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</si>
  <si>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</si>
  <si>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</si>
  <si>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</si>
  <si>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</si>
  <si>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</si>
  <si>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</si>
  <si>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</si>
  <si>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</si>
  <si>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</si>
  <si>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</si>
  <si>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</si>
  <si>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</si>
  <si>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</si>
  <si>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</si>
  <si>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</si>
  <si>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</si>
  <si>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</si>
  <si>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</si>
  <si>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</si>
  <si>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</si>
  <si>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</si>
  <si>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</si>
  <si>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</si>
  <si>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</si>
  <si>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</si>
  <si>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</si>
  <si>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</si>
  <si>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</si>
  <si>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</si>
  <si>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</si>
  <si>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</si>
  <si>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</si>
  <si>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</si>
  <si>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</si>
  <si>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</si>
  <si>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</si>
  <si>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</si>
  <si>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</si>
  <si>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</si>
  <si>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</si>
  <si>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</si>
  <si>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</si>
  <si>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</si>
  <si>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</si>
  <si>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</si>
  <si>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</si>
  <si>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</si>
  <si>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</si>
  <si>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</si>
  <si>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</si>
  <si>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</si>
  <si>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</si>
  <si>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</si>
  <si>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</si>
  <si>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</si>
  <si>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</si>
  <si>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</si>
  <si>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</si>
  <si>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</si>
  <si>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</si>
  <si>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</si>
  <si>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</si>
  <si>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</si>
  <si>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</si>
  <si>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</si>
  <si>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</si>
  <si>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</si>
  <si>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</si>
  <si>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</si>
  <si>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</si>
  <si>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</si>
  <si>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</si>
  <si>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</si>
  <si>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</si>
  <si>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</si>
  <si>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</si>
  <si>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</si>
  <si>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</si>
  <si>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</si>
  <si>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</si>
  <si>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</si>
  <si>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</si>
  <si>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</si>
  <si>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</si>
  <si>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</si>
  <si>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</si>
  <si>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</si>
  <si>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</si>
  <si>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</si>
  <si>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</si>
  <si>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</si>
  <si>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</si>
  <si>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</si>
  <si>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</si>
  <si>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</si>
  <si>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</si>
  <si>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</si>
  <si>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</si>
  <si>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</si>
  <si>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</si>
  <si>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</si>
  <si>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</si>
  <si>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</si>
  <si>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</si>
  <si>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</si>
  <si>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</si>
  <si>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</si>
  <si>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</si>
  <si>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</si>
  <si>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</si>
  <si>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</si>
  <si>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</si>
  <si>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</si>
  <si>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</si>
  <si>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</si>
  <si>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</si>
  <si>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</si>
  <si>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</si>
  <si>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</si>
  <si>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</si>
  <si>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</si>
  <si>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</si>
  <si>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</si>
  <si>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</si>
  <si>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</si>
  <si>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</si>
  <si>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</si>
  <si>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</si>
  <si>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</si>
  <si>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</si>
  <si>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</si>
  <si>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</si>
  <si>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</si>
  <si>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</si>
  <si>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</si>
  <si>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</si>
  <si>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</si>
  <si>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</si>
  <si>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</si>
  <si>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</si>
  <si>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</si>
  <si>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</si>
  <si>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</si>
  <si>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</si>
  <si>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</si>
  <si>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</si>
  <si>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</si>
  <si>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</si>
  <si>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</si>
  <si>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</si>
  <si>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</si>
  <si>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</si>
  <si>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</si>
  <si>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</si>
  <si>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</si>
  <si>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</si>
  <si>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</si>
  <si>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</si>
  <si>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</si>
  <si>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</si>
  <si>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</si>
  <si>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</si>
  <si>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</si>
  <si>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</si>
  <si>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</si>
  <si>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</si>
  <si>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</si>
  <si>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</si>
  <si>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</si>
  <si>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</si>
  <si>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</si>
  <si>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</si>
  <si>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</si>
  <si>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</si>
  <si>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</si>
  <si>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</si>
  <si>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</si>
  <si>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</si>
  <si>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</si>
  <si>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</si>
  <si>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</si>
  <si>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</si>
  <si>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</si>
  <si>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</si>
  <si>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</si>
  <si>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</si>
  <si>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</si>
  <si>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</si>
  <si>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</si>
  <si>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</si>
  <si>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</si>
  <si>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</si>
  <si>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</si>
  <si>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</si>
  <si>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</si>
  <si>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</si>
  <si>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</si>
  <si>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</si>
  <si>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</si>
  <si>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</si>
  <si>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</si>
  <si>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</si>
  <si>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</si>
  <si>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</si>
  <si>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</si>
  <si>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</si>
  <si>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</si>
  <si>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</si>
  <si>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</si>
  <si>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</si>
  <si>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</si>
  <si>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</si>
  <si>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</si>
  <si>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</si>
  <si>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</si>
  <si>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</si>
  <si>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</si>
  <si>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</si>
  <si>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</si>
  <si>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</si>
  <si>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</si>
  <si>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</si>
  <si>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</si>
  <si>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</si>
  <si>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</si>
  <si>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</si>
  <si>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</si>
  <si>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</si>
  <si>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</si>
  <si>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</si>
  <si>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</si>
  <si>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</si>
  <si>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</si>
  <si>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</si>
  <si>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</si>
  <si>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</si>
  <si>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</si>
  <si>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</si>
  <si>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</si>
  <si>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</si>
  <si>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</si>
  <si>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</si>
  <si>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</si>
  <si>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</si>
  <si>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</si>
  <si>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</si>
  <si>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</si>
  <si>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</si>
  <si>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</si>
  <si>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</si>
  <si>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</si>
  <si>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</si>
  <si>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</si>
  <si>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</si>
  <si>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</si>
  <si>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</si>
  <si>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</si>
  <si>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</si>
  <si>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</si>
  <si>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</si>
  <si>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</si>
  <si>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</si>
  <si>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</si>
  <si>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</si>
  <si>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</si>
  <si>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</si>
  <si>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</si>
  <si>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</si>
  <si>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</si>
  <si>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</si>
  <si>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</si>
  <si>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</si>
  <si>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</si>
  <si>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</si>
  <si>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</si>
  <si>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</si>
  <si>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</si>
  <si>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</si>
  <si>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</si>
  <si>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</si>
  <si>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</si>
  <si>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</si>
  <si>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</si>
  <si>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</si>
  <si>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</si>
  <si>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</si>
  <si>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</si>
  <si>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</si>
  <si>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</si>
  <si>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</si>
  <si>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</si>
  <si>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</si>
  <si>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</si>
  <si>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</si>
  <si>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</si>
  <si>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</si>
  <si>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</si>
  <si>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</si>
  <si>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</si>
  <si>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</si>
  <si>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</si>
  <si>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</si>
  <si>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</si>
  <si>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</si>
  <si>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</si>
  <si>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</si>
  <si>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</si>
  <si>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</si>
  <si>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</si>
  <si>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</si>
  <si>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</si>
  <si>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</si>
  <si>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</si>
  <si>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</si>
  <si>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</si>
  <si>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</si>
  <si>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</si>
  <si>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</si>
  <si>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</si>
  <si>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</si>
  <si>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</si>
  <si>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</si>
  <si>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</si>
  <si>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</si>
  <si>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</si>
  <si>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</si>
  <si>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</si>
  <si>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</si>
  <si>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</si>
  <si>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</si>
  <si>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</si>
  <si>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</si>
  <si>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</si>
  <si>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</si>
  <si>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</si>
  <si>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</si>
  <si>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</si>
  <si>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</si>
  <si>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</si>
  <si>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</si>
  <si>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</si>
  <si>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</si>
  <si>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</si>
  <si>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</si>
  <si>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</si>
  <si>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</si>
  <si>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</si>
  <si>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</si>
  <si>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</si>
  <si>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</si>
  <si>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</si>
  <si>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</si>
  <si>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</si>
  <si>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</si>
  <si>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</si>
  <si>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</si>
  <si>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</si>
  <si>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</si>
  <si>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</si>
  <si>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</si>
  <si>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</si>
  <si>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</si>
  <si>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</si>
  <si>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</si>
  <si>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</si>
  <si>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</si>
  <si>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</si>
  <si>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</si>
  <si>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</si>
  <si>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</si>
  <si>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</si>
  <si>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</si>
  <si>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</si>
  <si>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</si>
  <si>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</si>
  <si>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</si>
  <si>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</si>
  <si>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</si>
  <si>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</si>
  <si>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</si>
  <si>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</si>
  <si>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</si>
  <si>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</si>
  <si>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</si>
  <si>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</si>
  <si>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</si>
  <si>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</si>
  <si>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</si>
  <si>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</si>
  <si>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</si>
  <si>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</si>
  <si>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</si>
  <si>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</si>
  <si>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</si>
  <si>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</si>
  <si>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</si>
  <si>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</si>
  <si>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</si>
  <si>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</si>
  <si>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</si>
  <si>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</si>
  <si>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</si>
  <si>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</si>
  <si>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</si>
  <si>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</si>
  <si>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</si>
  <si>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</si>
  <si>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</si>
  <si>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</si>
  <si>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</si>
  <si>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</si>
  <si>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</si>
  <si>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</si>
  <si>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</si>
  <si>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</si>
  <si>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</si>
  <si>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</si>
  <si>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</si>
  <si>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</si>
  <si>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</si>
  <si>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</si>
  <si>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</si>
  <si>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</si>
  <si>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</si>
  <si>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</si>
  <si>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</si>
  <si>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</si>
  <si>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</si>
  <si>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</si>
  <si>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</si>
  <si>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</si>
  <si>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</si>
  <si>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</si>
  <si>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</si>
  <si>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</si>
  <si>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</si>
  <si>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</si>
  <si>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</si>
  <si>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</si>
  <si>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</si>
  <si>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</si>
  <si>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</si>
  <si>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</si>
  <si>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</si>
  <si>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</si>
  <si>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</si>
  <si>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</si>
  <si>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</si>
  <si>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</si>
  <si>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</si>
  <si>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</si>
  <si>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</si>
  <si>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</si>
  <si>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</si>
  <si>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</si>
  <si>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</si>
  <si>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</si>
  <si>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</si>
  <si>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</si>
  <si>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</si>
  <si>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</si>
  <si>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</si>
  <si>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</si>
  <si>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</si>
  <si>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</si>
  <si>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</si>
  <si>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</si>
  <si>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</si>
  <si>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</si>
  <si>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</si>
  <si>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</si>
  <si>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</si>
  <si>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</si>
  <si>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</si>
  <si>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</si>
  <si>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</si>
  <si>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</si>
  <si>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</si>
  <si>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</si>
  <si>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</si>
  <si>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</si>
  <si>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</si>
  <si>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</si>
  <si>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</si>
  <si>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</si>
  <si>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</si>
  <si>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</si>
  <si>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</si>
  <si>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</si>
  <si>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</si>
  <si>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</si>
  <si>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</si>
  <si>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</si>
  <si>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</si>
  <si>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</si>
  <si>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</si>
  <si>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</si>
  <si>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</si>
  <si>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</si>
  <si>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</si>
  <si>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</si>
  <si>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</si>
  <si>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</si>
  <si>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</si>
  <si>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</si>
  <si>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</si>
  <si>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</si>
  <si>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</si>
  <si>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</si>
  <si>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</si>
  <si>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</si>
  <si>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</si>
  <si>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</si>
  <si>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</si>
  <si>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</si>
  <si>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</si>
  <si>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</si>
  <si>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</si>
  <si>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</si>
  <si>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</si>
  <si>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</si>
  <si>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</si>
  <si>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</si>
  <si>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</si>
  <si>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</si>
  <si>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</si>
  <si>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</si>
  <si>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</si>
  <si>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</si>
  <si>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</si>
  <si>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</si>
  <si>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</si>
  <si>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</si>
  <si>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</si>
  <si>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</si>
  <si>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</si>
  <si>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</si>
  <si>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</si>
  <si>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</si>
  <si>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</si>
  <si>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</si>
  <si>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</si>
  <si>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</si>
  <si>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</si>
  <si>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</si>
  <si>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</si>
  <si>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</si>
  <si>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</si>
  <si>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</si>
  <si>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</si>
  <si>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</si>
  <si>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</si>
  <si>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</si>
  <si>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</si>
  <si>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</si>
  <si>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</si>
  <si>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</si>
  <si>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</si>
  <si>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</si>
  <si>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</si>
  <si>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</si>
  <si>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</si>
  <si>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</si>
  <si>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</si>
  <si>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</si>
  <si>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</si>
  <si>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</si>
  <si>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</si>
  <si>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</si>
  <si>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</si>
  <si>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</si>
  <si>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</si>
  <si>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</si>
  <si>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</si>
  <si>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</si>
  <si>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</si>
  <si>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</si>
  <si>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</si>
  <si>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</si>
  <si>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</si>
  <si>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</si>
  <si>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</si>
  <si>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</si>
  <si>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</si>
  <si>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</si>
  <si>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</si>
  <si>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</si>
  <si>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</si>
  <si>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</si>
  <si>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</si>
  <si>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</si>
  <si>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</si>
  <si>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</si>
  <si>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</si>
  <si>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</si>
  <si>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</si>
  <si>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</si>
  <si>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</si>
  <si>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</si>
  <si>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</si>
  <si>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</si>
  <si>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</si>
  <si>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</si>
  <si>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</si>
  <si>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</si>
  <si>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</si>
  <si>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</si>
  <si>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</si>
  <si>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</si>
  <si>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</si>
  <si>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</si>
  <si>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</si>
  <si>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</si>
  <si>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</si>
  <si>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</si>
  <si>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</si>
  <si>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</si>
  <si>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</si>
  <si>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</si>
  <si>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</si>
  <si>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</si>
  <si>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</si>
  <si>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</si>
  <si>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</si>
  <si>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</si>
  <si>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</si>
  <si>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</si>
  <si>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</si>
  <si>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</si>
  <si>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</si>
  <si>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</si>
  <si>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</si>
  <si>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</si>
  <si>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</si>
  <si>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</si>
  <si>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</si>
  <si>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</si>
  <si>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</si>
  <si>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</si>
  <si>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</si>
  <si>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</si>
  <si>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</si>
  <si>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</si>
  <si>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</si>
  <si>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</si>
  <si>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</si>
  <si>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</si>
  <si>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</si>
  <si>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</si>
  <si>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</si>
  <si>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</si>
  <si>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</si>
  <si>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</si>
  <si>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</si>
  <si>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</si>
  <si>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</si>
  <si>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</si>
  <si>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</si>
  <si>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</si>
  <si>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</si>
  <si>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</si>
  <si>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</si>
  <si>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</si>
  <si>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</si>
  <si>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</si>
  <si>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</si>
  <si>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</si>
  <si>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</si>
  <si>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</si>
  <si>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</si>
  <si>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</si>
  <si>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</si>
  <si>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</si>
  <si>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</si>
  <si>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</si>
  <si>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</si>
  <si>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</si>
  <si>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</si>
  <si>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</si>
  <si>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</si>
  <si>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</si>
  <si>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</si>
  <si>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</si>
  <si>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</si>
  <si>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</si>
  <si>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</si>
  <si>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</si>
  <si>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</si>
  <si>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</si>
  <si>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</si>
  <si>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</si>
  <si>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</si>
  <si>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</si>
  <si>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</si>
  <si>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</si>
  <si>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</si>
  <si>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</si>
  <si>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</si>
  <si>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</si>
  <si>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</si>
  <si>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</si>
  <si>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</si>
  <si>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</si>
  <si>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</si>
  <si>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</si>
  <si>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</si>
  <si>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</si>
  <si>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</si>
  <si>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</si>
  <si>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</si>
  <si>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</si>
  <si>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</si>
  <si>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</si>
  <si>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</si>
  <si>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</si>
  <si>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</si>
  <si>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</si>
  <si>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</si>
  <si>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</si>
  <si>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</si>
  <si>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</si>
  <si>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</si>
  <si>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</si>
  <si>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</si>
  <si>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</si>
  <si>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</si>
  <si>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</si>
  <si>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</si>
  <si>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</si>
  <si>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</si>
  <si>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</si>
  <si>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</si>
  <si>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</si>
  <si>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</si>
  <si>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</si>
  <si>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</si>
  <si>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</si>
  <si>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</si>
  <si>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</si>
  <si>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</si>
  <si>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</si>
  <si>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</si>
  <si>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</si>
  <si>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</si>
  <si>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</si>
  <si>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</si>
  <si>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</si>
  <si>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</si>
  <si>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</si>
  <si>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</si>
  <si>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</si>
  <si>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</si>
  <si>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</si>
  <si>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</si>
  <si>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</si>
  <si>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</si>
  <si>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</si>
  <si>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</si>
  <si>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</si>
  <si>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</si>
  <si>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</si>
  <si>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</si>
  <si>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</si>
  <si>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</si>
  <si>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</si>
  <si>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</si>
  <si>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</si>
  <si>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</si>
  <si>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</si>
  <si>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</si>
  <si>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</si>
  <si>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</si>
  <si>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</si>
  <si>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</si>
  <si>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</si>
  <si>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</si>
  <si>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</si>
  <si>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</si>
  <si>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</si>
  <si>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</si>
  <si>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</si>
  <si>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</si>
  <si>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</si>
  <si>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</si>
  <si>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</si>
  <si>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</si>
  <si>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</si>
  <si>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</si>
  <si>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</si>
  <si>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</si>
  <si>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</si>
  <si>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</si>
  <si>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</si>
  <si>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</si>
  <si>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</si>
  <si>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</si>
  <si>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</si>
  <si>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</si>
  <si>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</si>
  <si>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</si>
  <si>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</si>
  <si>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</si>
  <si>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</si>
  <si>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</si>
  <si>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</si>
  <si>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</si>
  <si>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</si>
  <si>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</si>
  <si>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</si>
  <si>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</si>
  <si>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</si>
  <si>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</si>
  <si>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</si>
  <si>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</si>
  <si>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</si>
  <si>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</si>
  <si>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</si>
  <si>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</si>
  <si>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</si>
  <si>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</si>
  <si>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</si>
  <si>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</si>
  <si>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</si>
  <si>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</si>
  <si>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</si>
  <si>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</si>
  <si>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</si>
  <si>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</si>
  <si>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</si>
  <si>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</si>
  <si>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</si>
  <si>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</si>
  <si>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</si>
  <si>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</si>
  <si>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</si>
  <si>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</si>
  <si>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</si>
  <si>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</si>
  <si>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</si>
  <si>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</si>
  <si>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</si>
  <si>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</si>
  <si>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</si>
  <si>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</si>
  <si>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</si>
  <si>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</si>
  <si>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</si>
  <si>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</si>
  <si>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</si>
  <si>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</si>
  <si>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</si>
  <si>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</si>
  <si>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</si>
  <si>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</si>
  <si>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</si>
  <si>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</si>
  <si>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</si>
  <si>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</si>
  <si>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</si>
  <si>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</si>
  <si>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</si>
  <si>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</si>
  <si>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</si>
  <si>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</si>
  <si>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</si>
  <si>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</si>
  <si>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</si>
  <si>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</si>
  <si>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</si>
  <si>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</si>
  <si>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</si>
  <si>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</si>
  <si>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</si>
  <si>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</si>
  <si>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</si>
  <si>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</si>
  <si>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</si>
  <si>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</si>
  <si>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</si>
  <si>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</si>
  <si>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</si>
  <si>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</si>
  <si>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</si>
  <si>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</si>
  <si>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</si>
  <si>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</si>
  <si>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</si>
  <si>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</si>
  <si>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</si>
  <si>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</si>
  <si>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</si>
  <si>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</si>
  <si>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</si>
  <si>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</si>
  <si>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</si>
  <si>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</si>
  <si>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</si>
  <si>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</si>
  <si>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</si>
  <si>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</si>
  <si>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</si>
  <si>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</si>
  <si>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</si>
  <si>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</si>
  <si>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</si>
  <si>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</si>
  <si>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</si>
  <si>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</si>
  <si>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</si>
  <si>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</si>
  <si>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</si>
  <si>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</si>
  <si>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</si>
  <si>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</si>
  <si>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</si>
  <si>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</si>
  <si>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</si>
  <si>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</si>
  <si>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</si>
  <si>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</si>
  <si>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</si>
  <si>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</si>
  <si>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</si>
  <si>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</si>
  <si>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</si>
  <si>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</si>
  <si>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</si>
  <si>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</si>
  <si>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</si>
  <si>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</si>
  <si>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</si>
  <si>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</si>
  <si>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</si>
  <si>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</si>
  <si>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</si>
  <si>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</si>
  <si>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</si>
  <si>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</si>
  <si>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</si>
  <si>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</si>
  <si>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</si>
  <si>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</si>
  <si>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</si>
  <si>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</si>
  <si>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</si>
  <si>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</si>
  <si>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</si>
  <si>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</si>
  <si>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</si>
  <si>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</si>
  <si>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</si>
  <si>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</si>
  <si>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</si>
  <si>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</si>
  <si>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</si>
  <si>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</si>
  <si>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</si>
  <si>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</si>
  <si>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</si>
  <si>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</si>
  <si>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</si>
  <si>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</si>
  <si>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</si>
  <si>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</si>
  <si>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</si>
  <si>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</si>
  <si>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</si>
  <si>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</si>
  <si>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</si>
  <si>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</si>
  <si>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</si>
  <si>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</si>
  <si>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</si>
  <si>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</si>
  <si>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</si>
  <si>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</si>
  <si>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</si>
  <si>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</si>
  <si>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</si>
  <si>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</si>
  <si>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</si>
  <si>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</si>
  <si>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</si>
  <si>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</si>
  <si>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</si>
  <si>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</si>
  <si>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</si>
  <si>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</si>
  <si>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</si>
  <si>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</si>
  <si>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</si>
  <si>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</si>
  <si>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</si>
  <si>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</si>
  <si>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</si>
  <si>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</si>
  <si>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</si>
  <si>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</si>
  <si>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</si>
  <si>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</si>
  <si>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</si>
  <si>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</si>
  <si>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</si>
  <si>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</si>
  <si>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</si>
  <si>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</si>
  <si>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</si>
  <si>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</si>
  <si>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</si>
  <si>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</si>
  <si>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</si>
  <si>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</si>
  <si>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</si>
  <si>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</si>
  <si>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</si>
  <si>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</si>
  <si>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</si>
  <si>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</si>
  <si>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</si>
  <si>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</si>
  <si>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</si>
  <si>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</si>
  <si>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</si>
  <si>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</si>
  <si>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</si>
  <si>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</si>
  <si>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</si>
  <si>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</si>
  <si>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</si>
  <si>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</si>
  <si>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</si>
  <si>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</si>
  <si>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</si>
  <si>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</si>
  <si>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</si>
  <si>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</si>
  <si>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</si>
  <si>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</si>
  <si>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</si>
  <si>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</si>
  <si>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</si>
  <si>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</si>
  <si>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</si>
  <si>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</si>
  <si>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</si>
  <si>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</si>
  <si>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</si>
  <si>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</si>
  <si>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</si>
  <si>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</si>
  <si>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</si>
  <si>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</si>
  <si>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</si>
  <si>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</si>
  <si>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</si>
  <si>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</si>
  <si>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</si>
  <si>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</si>
  <si>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</si>
  <si>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</si>
  <si>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</si>
  <si>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</si>
  <si>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</si>
  <si>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</si>
  <si>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</si>
  <si>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</si>
  <si>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</si>
  <si>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</si>
  <si>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</si>
  <si>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</si>
  <si>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</si>
  <si>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</si>
  <si>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</si>
  <si>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</si>
  <si>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</si>
  <si>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</si>
  <si>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</si>
  <si>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</si>
  <si>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</si>
  <si>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</si>
  <si>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</si>
  <si>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</si>
  <si>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</si>
  <si>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</si>
  <si>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</si>
  <si>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</si>
  <si>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</si>
  <si>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</si>
  <si>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</si>
  <si>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</si>
  <si>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</si>
  <si>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</si>
  <si>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</si>
  <si>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</si>
  <si>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</si>
  <si>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</si>
  <si>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</si>
  <si>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</si>
  <si>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</si>
  <si>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</si>
  <si>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</si>
  <si>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</si>
  <si>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</si>
  <si>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</si>
  <si>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</si>
  <si>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</si>
  <si>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</si>
  <si>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</si>
  <si>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</si>
  <si>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</si>
  <si>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</si>
  <si>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</si>
  <si>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</si>
  <si>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</si>
  <si>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</si>
  <si>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</si>
  <si>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</si>
  <si>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</si>
  <si>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</si>
  <si>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</si>
  <si>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</si>
  <si>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</si>
  <si>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</si>
  <si>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</si>
  <si>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</si>
  <si>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</si>
  <si>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</si>
  <si>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</si>
  <si>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</si>
  <si>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</si>
  <si>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</si>
  <si>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</si>
  <si>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</si>
  <si>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</si>
  <si>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</si>
  <si>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</si>
  <si>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</si>
  <si>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</si>
  <si>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</si>
  <si>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</si>
  <si>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</si>
  <si>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</si>
  <si>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</si>
  <si>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</si>
  <si>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</si>
  <si>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</si>
  <si>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</si>
  <si>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</si>
  <si>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</si>
  <si>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</si>
  <si>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</si>
  <si>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</si>
  <si>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</si>
  <si>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</si>
  <si>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</si>
  <si>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</si>
  <si>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</si>
  <si>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</si>
  <si>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</si>
  <si>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</si>
  <si>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</si>
  <si>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</si>
  <si>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</si>
  <si>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</si>
  <si>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</si>
  <si>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</si>
  <si>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</si>
  <si>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</si>
  <si>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</si>
  <si>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</si>
  <si>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</si>
  <si>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</si>
  <si>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</si>
  <si>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</si>
  <si>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</si>
  <si>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</si>
  <si>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</si>
  <si>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</si>
  <si>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</si>
  <si>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</si>
  <si>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</si>
  <si>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</si>
  <si>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</si>
  <si>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</si>
  <si>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</si>
  <si>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</si>
  <si>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</si>
  <si>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</si>
  <si>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</si>
  <si>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</si>
  <si>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</si>
  <si>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</si>
  <si>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</si>
  <si>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</si>
  <si>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</si>
  <si>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</si>
  <si>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</si>
  <si>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</si>
  <si>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</si>
  <si>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</si>
  <si>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</si>
  <si>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</si>
  <si>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</si>
  <si>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</si>
  <si>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</si>
  <si>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</si>
  <si>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</si>
  <si>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</si>
  <si>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</si>
  <si>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</si>
  <si>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</si>
  <si>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</si>
  <si>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</si>
  <si>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</si>
  <si>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</si>
  <si>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</si>
  <si>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</si>
  <si>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</si>
  <si>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</si>
  <si>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</si>
  <si>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</si>
  <si>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</si>
  <si>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</si>
  <si>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</si>
  <si>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</si>
  <si>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</si>
  <si>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</si>
  <si>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</si>
  <si>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</si>
  <si>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</si>
  <si>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</si>
  <si>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</si>
  <si>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</si>
  <si>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</si>
  <si>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</si>
  <si>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</si>
  <si>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</si>
  <si>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</si>
  <si>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</si>
  <si>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</si>
  <si>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</si>
  <si>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</si>
  <si>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</si>
  <si>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</si>
  <si>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</si>
  <si>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</si>
  <si>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</si>
  <si>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</si>
  <si>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</si>
  <si>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</si>
  <si>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</si>
  <si>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</si>
  <si>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</si>
  <si>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</si>
  <si>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</si>
  <si>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</si>
  <si>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</si>
  <si>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</si>
  <si>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</si>
  <si>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</si>
  <si>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</si>
  <si>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</si>
  <si>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</si>
  <si>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</si>
  <si>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</si>
  <si>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</si>
  <si>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</si>
  <si>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</si>
  <si>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</si>
  <si>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</si>
  <si>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</si>
  <si>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</si>
  <si>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</si>
  <si>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</si>
  <si>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</si>
  <si>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</si>
  <si>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</si>
  <si>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</si>
  <si>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</si>
  <si>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</si>
  <si>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</si>
  <si>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</si>
  <si>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</si>
  <si>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</si>
  <si>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</si>
  <si>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</si>
  <si>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</si>
  <si>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</si>
  <si>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</si>
  <si>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</si>
  <si>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</si>
  <si>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</si>
  <si>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</si>
  <si>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</si>
  <si>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</si>
  <si>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</si>
  <si>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</si>
  <si>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</si>
  <si>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</si>
  <si>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</si>
  <si>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</si>
  <si>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</si>
  <si>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</si>
  <si>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</si>
  <si>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</si>
  <si>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</si>
  <si>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</si>
  <si>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</si>
  <si>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</si>
  <si>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</si>
  <si>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</si>
  <si>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</si>
  <si>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</si>
  <si>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</si>
  <si>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</si>
  <si>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</si>
  <si>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</si>
  <si>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</si>
  <si>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</si>
  <si>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</si>
  <si>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</si>
  <si>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</si>
  <si>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</si>
  <si>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</si>
  <si>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</si>
  <si>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</si>
  <si>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</si>
  <si>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</si>
  <si>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</si>
  <si>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</si>
  <si>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</si>
  <si>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</si>
  <si>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</si>
  <si>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</si>
  <si>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</si>
  <si>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</si>
  <si>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</si>
  <si>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</si>
  <si>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</si>
  <si>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</si>
  <si>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</si>
  <si>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</si>
  <si>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</si>
  <si>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</si>
  <si>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</si>
  <si>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</si>
  <si>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</si>
  <si>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</si>
  <si>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</si>
  <si>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</si>
  <si>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</si>
  <si>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</si>
  <si>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</si>
  <si>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</si>
  <si>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</si>
  <si>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</si>
  <si>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</si>
  <si>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</si>
  <si>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</si>
  <si>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</si>
  <si>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</si>
  <si>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</si>
  <si>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</si>
  <si>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</si>
  <si>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</si>
  <si>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</si>
  <si>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</si>
  <si>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</si>
  <si>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</si>
  <si>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</si>
  <si>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</si>
  <si>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</si>
  <si>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</si>
  <si>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</si>
  <si>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</si>
  <si>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</si>
  <si>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</si>
  <si>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</si>
  <si>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</si>
  <si>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</si>
  <si>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</si>
  <si>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</si>
  <si>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</si>
  <si>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</si>
  <si>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</si>
  <si>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</si>
  <si>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</si>
  <si>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</si>
  <si>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</si>
  <si>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</si>
  <si>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</si>
  <si>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</si>
  <si>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</si>
  <si>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</si>
  <si>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</si>
  <si>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</si>
  <si>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</si>
  <si>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</si>
  <si>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</si>
  <si>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</si>
  <si>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</si>
  <si>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</si>
  <si>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</si>
  <si>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</si>
  <si>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</si>
  <si>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</si>
  <si>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</si>
  <si>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</si>
  <si>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</si>
  <si>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</si>
  <si>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</si>
  <si>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</si>
  <si>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</si>
  <si>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</si>
  <si>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</si>
  <si>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</si>
  <si>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</si>
  <si>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</si>
  <si>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</si>
  <si>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</si>
  <si>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</si>
  <si>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</si>
  <si>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</si>
  <si>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</si>
  <si>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</si>
  <si>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</si>
  <si>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</si>
  <si>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</si>
  <si>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</si>
  <si>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</si>
  <si>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</si>
  <si>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</si>
  <si>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</si>
  <si>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</si>
  <si>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</si>
  <si>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</si>
  <si>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</si>
  <si>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</si>
  <si>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</si>
  <si>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</si>
  <si>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</si>
  <si>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</si>
  <si>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</si>
  <si>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</si>
  <si>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</si>
  <si>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</si>
  <si>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</si>
  <si>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</si>
  <si>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</si>
  <si>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</si>
  <si>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</si>
  <si>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</si>
  <si>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</si>
  <si>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</si>
  <si>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</si>
  <si>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</si>
  <si>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</si>
  <si>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</si>
  <si>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</si>
  <si>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</si>
  <si>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</si>
  <si>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</si>
  <si>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</si>
  <si>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</si>
  <si>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</si>
  <si>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</si>
  <si>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</si>
  <si>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</si>
  <si>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</si>
  <si>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</si>
  <si>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</si>
  <si>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</si>
  <si>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</si>
  <si>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</si>
  <si>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</si>
  <si>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</si>
  <si>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</si>
  <si>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</si>
  <si>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</si>
  <si>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</si>
  <si>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</si>
  <si>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</si>
  <si>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</si>
  <si>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</si>
  <si>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</si>
  <si>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</si>
  <si>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</si>
  <si>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</si>
  <si>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</si>
  <si>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</si>
  <si>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</si>
  <si>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</si>
  <si>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</si>
  <si>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</si>
  <si>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</si>
  <si>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</si>
  <si>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</si>
  <si>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</si>
  <si>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</si>
  <si>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</si>
  <si>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</si>
  <si>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</si>
  <si>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</si>
  <si>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</si>
  <si>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</si>
  <si>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</si>
  <si>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</si>
  <si>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</si>
  <si>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</si>
  <si>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</si>
  <si>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</si>
  <si>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</si>
  <si>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</si>
  <si>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</si>
  <si>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</si>
  <si>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</si>
  <si>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</si>
  <si>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</si>
  <si>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</si>
  <si>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</si>
  <si>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</si>
  <si>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</si>
  <si>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</si>
  <si>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</si>
  <si>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</si>
  <si>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</si>
  <si>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</si>
  <si>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</si>
  <si>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</si>
  <si>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</si>
  <si>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</si>
  <si>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</si>
  <si>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</si>
  <si>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</si>
  <si>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</si>
  <si>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</si>
  <si>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</si>
  <si>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</si>
  <si>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</si>
  <si>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</si>
  <si>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</si>
  <si>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</si>
  <si>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</si>
  <si>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</si>
  <si>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</si>
  <si>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</si>
  <si>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</si>
  <si>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</si>
  <si>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</si>
  <si>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</si>
  <si>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</si>
  <si>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</si>
  <si>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</si>
  <si>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</si>
  <si>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</si>
  <si>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</si>
  <si>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</si>
  <si>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</si>
  <si>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</si>
  <si>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</si>
  <si>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</si>
  <si>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</si>
  <si>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</si>
  <si>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</si>
  <si>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</si>
  <si>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</si>
  <si>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</si>
  <si>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</si>
  <si>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</si>
  <si>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</si>
  <si>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</si>
  <si>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</si>
  <si>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</si>
  <si>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</si>
  <si>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</si>
  <si>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</si>
  <si>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</si>
  <si>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</si>
  <si>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</si>
  <si>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</si>
  <si>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</si>
  <si>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</si>
  <si>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</si>
  <si>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</si>
  <si>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</si>
  <si>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</si>
  <si>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</si>
  <si>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</si>
  <si>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</si>
  <si>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</si>
  <si>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</si>
  <si>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</si>
  <si>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</si>
  <si>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</si>
  <si>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</si>
  <si>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</si>
  <si>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</si>
  <si>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</si>
  <si>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</si>
  <si>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</si>
  <si>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</si>
  <si>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</si>
  <si>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</si>
  <si>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</si>
  <si>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</si>
  <si>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</si>
  <si>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</si>
  <si>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</si>
  <si>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</si>
  <si>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</si>
  <si>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</si>
  <si>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</si>
  <si>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</si>
  <si>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</si>
  <si>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</si>
  <si>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</si>
  <si>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</si>
  <si>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</si>
  <si>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</si>
  <si>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</si>
  <si>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</si>
  <si>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</si>
  <si>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</si>
  <si>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</si>
  <si>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</si>
  <si>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</si>
  <si>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</si>
  <si>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</si>
  <si>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</si>
  <si>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</si>
  <si>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</si>
  <si>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</si>
  <si>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</si>
  <si>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</si>
  <si>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</si>
  <si>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</si>
  <si>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</si>
  <si>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</si>
  <si>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</si>
  <si>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</si>
  <si>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</si>
  <si>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</si>
  <si>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</si>
  <si>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</si>
  <si>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</si>
  <si>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</si>
  <si>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</si>
  <si>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</si>
  <si>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</si>
  <si>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</si>
  <si>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</si>
  <si>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</si>
  <si>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</si>
  <si>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</si>
  <si>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</si>
  <si>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</si>
  <si>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</si>
  <si>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</si>
  <si>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</si>
  <si>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</si>
  <si>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</si>
  <si>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</si>
  <si>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</si>
  <si>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</si>
  <si>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</si>
  <si>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</si>
  <si>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</si>
  <si>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</si>
  <si>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</si>
  <si>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</si>
  <si>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</si>
  <si>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</si>
  <si>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</si>
  <si>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</si>
  <si>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</si>
  <si>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</si>
  <si>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</si>
  <si>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</si>
  <si>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</si>
  <si>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</si>
  <si>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</si>
  <si>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</si>
  <si>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</si>
  <si>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</si>
  <si>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</si>
  <si>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</si>
  <si>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</si>
  <si>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</si>
  <si>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</si>
  <si>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</si>
  <si>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</si>
  <si>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</si>
  <si>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</si>
  <si>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</si>
  <si>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</si>
  <si>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</si>
  <si>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</si>
  <si>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</si>
  <si>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</si>
  <si>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</si>
  <si>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</si>
  <si>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</si>
  <si>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</si>
  <si>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</si>
  <si>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</si>
  <si>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</si>
  <si>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</si>
  <si>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</si>
  <si>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</si>
  <si>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</si>
  <si>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</si>
  <si>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</si>
  <si>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</si>
  <si>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</si>
  <si>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</si>
  <si>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</si>
  <si>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</si>
  <si>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</si>
  <si>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</si>
  <si>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</si>
  <si>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</si>
  <si>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</si>
  <si>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</si>
  <si>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</si>
  <si>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</si>
  <si>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</si>
  <si>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</si>
  <si>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</si>
  <si>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</si>
  <si>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</si>
  <si>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</si>
  <si>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</si>
  <si>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</si>
  <si>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</si>
  <si>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</si>
  <si>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</si>
  <si>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</si>
  <si>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</si>
  <si>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</si>
  <si>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</si>
  <si>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</si>
  <si>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</si>
  <si>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</si>
  <si>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</si>
  <si>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</si>
  <si>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</si>
  <si>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</si>
  <si>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</si>
  <si>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</si>
  <si>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</si>
  <si>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</si>
  <si>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</si>
  <si>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</si>
  <si>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</si>
  <si>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</si>
  <si>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</si>
  <si>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</si>
  <si>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</si>
  <si>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</si>
  <si>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</si>
  <si>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</si>
  <si>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</si>
  <si>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</si>
  <si>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</si>
  <si>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</si>
  <si>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</si>
  <si>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</si>
  <si>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</si>
  <si>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</si>
  <si>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</si>
  <si>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</si>
  <si>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</si>
  <si>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</si>
  <si>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</si>
  <si>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</si>
  <si>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</si>
  <si>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</si>
  <si>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</si>
  <si>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</si>
  <si>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</si>
  <si>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</si>
  <si>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</si>
  <si>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</si>
  <si>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</si>
  <si>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</si>
  <si>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</si>
  <si>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</si>
  <si>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</si>
  <si>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</si>
  <si>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</si>
  <si>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</si>
  <si>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</si>
  <si>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</si>
  <si>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</si>
  <si>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</si>
  <si>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</si>
  <si>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</si>
  <si>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</si>
  <si>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</si>
  <si>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</si>
  <si>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</si>
  <si>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</si>
  <si>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</si>
  <si>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</si>
  <si>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</si>
  <si>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</si>
  <si>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</si>
  <si>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</si>
  <si>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</si>
  <si>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</si>
  <si>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</si>
  <si>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</si>
  <si>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</si>
  <si>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</si>
  <si>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</si>
  <si>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</si>
  <si>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</si>
  <si>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</si>
  <si>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</si>
  <si>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</si>
  <si>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</si>
  <si>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</si>
  <si>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</si>
  <si>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</si>
  <si>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</si>
  <si>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</si>
  <si>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</si>
  <si>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</si>
  <si>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</si>
  <si>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</si>
  <si>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</si>
  <si>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</si>
  <si>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</si>
  <si>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</si>
  <si>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</si>
  <si>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</si>
  <si>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</si>
  <si>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</si>
  <si>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</si>
  <si>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</si>
  <si>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</si>
  <si>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</si>
  <si>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</si>
  <si>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</si>
  <si>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</si>
  <si>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</si>
  <si>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</si>
  <si>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</si>
  <si>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</si>
  <si>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</si>
  <si>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</si>
  <si>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</si>
  <si>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</si>
  <si>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</si>
  <si>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</si>
  <si>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</si>
  <si>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</si>
  <si>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</si>
  <si>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</si>
  <si>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</si>
  <si>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</si>
  <si>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</si>
  <si>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</si>
  <si>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</si>
  <si>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</si>
  <si>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</si>
  <si>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</si>
  <si>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</si>
  <si>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</si>
  <si>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</si>
  <si>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</si>
  <si>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</si>
  <si>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</si>
  <si>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</si>
  <si>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</si>
  <si>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</si>
  <si>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</si>
  <si>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</si>
  <si>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</si>
  <si>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</si>
  <si>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</si>
  <si>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</si>
  <si>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</si>
  <si>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</si>
  <si>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</si>
  <si>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</si>
  <si>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</si>
  <si>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</si>
  <si>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</si>
  <si>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</si>
  <si>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</si>
  <si>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</si>
  <si>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</si>
  <si>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</si>
  <si>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</si>
  <si>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</si>
  <si>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</si>
  <si>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</si>
  <si>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</si>
  <si>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</si>
  <si>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</si>
  <si>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</si>
  <si>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</si>
  <si>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</si>
  <si>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</si>
  <si>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</si>
  <si>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</si>
  <si>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</si>
  <si>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</si>
  <si>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</si>
  <si>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</si>
  <si>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</si>
  <si>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</si>
  <si>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</si>
  <si>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</si>
  <si>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</si>
  <si>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</si>
  <si>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</si>
  <si>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</si>
  <si>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</si>
  <si>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</si>
  <si>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</si>
  <si>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</si>
  <si>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</si>
  <si>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</si>
  <si>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</si>
  <si>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</si>
  <si>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</si>
  <si>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</si>
  <si>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</si>
  <si>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</si>
  <si>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</si>
  <si>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</si>
  <si>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</si>
  <si>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</si>
  <si>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</si>
  <si>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</si>
  <si>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</si>
  <si>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</si>
  <si>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</si>
  <si>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</si>
  <si>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</si>
  <si>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</si>
  <si>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</si>
  <si>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</si>
  <si>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</si>
  <si>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</si>
  <si>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</si>
  <si>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</si>
  <si>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</si>
  <si>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</si>
  <si>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</si>
  <si>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</si>
  <si>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</si>
  <si>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</si>
  <si>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</si>
  <si>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</si>
  <si>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</si>
  <si>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</si>
  <si>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</si>
  <si>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</si>
  <si>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</si>
  <si>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</si>
  <si>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</si>
  <si>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</si>
  <si>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</si>
  <si>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</si>
  <si>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</si>
  <si>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</si>
  <si>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</si>
  <si>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</si>
  <si>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</si>
  <si>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</si>
  <si>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</si>
  <si>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</si>
  <si>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</si>
  <si>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</si>
  <si>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</si>
  <si>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</si>
  <si>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</si>
  <si>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</si>
  <si>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</si>
  <si>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</si>
  <si>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</si>
  <si>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</si>
  <si>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</si>
  <si>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</si>
  <si>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</si>
  <si>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</si>
  <si>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</si>
  <si>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</si>
  <si>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</si>
  <si>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</si>
  <si>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</si>
  <si>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</si>
  <si>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</si>
  <si>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</si>
  <si>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</si>
  <si>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</si>
  <si>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</si>
  <si>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</si>
  <si>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</si>
  <si>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</si>
  <si>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</si>
  <si>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</si>
  <si>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</si>
  <si>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</si>
  <si>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</si>
  <si>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</si>
  <si>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</si>
  <si>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</si>
  <si>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</si>
  <si>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</si>
  <si>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</si>
  <si>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</si>
  <si>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</si>
  <si>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</si>
  <si>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</si>
  <si>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</si>
  <si>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</si>
  <si>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</si>
  <si>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</si>
  <si>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</si>
  <si>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</si>
  <si>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</si>
  <si>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</si>
  <si>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</si>
  <si>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</si>
  <si>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</si>
  <si>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</si>
  <si>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</si>
  <si>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</si>
  <si>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</si>
  <si>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</si>
  <si>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</si>
  <si>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</si>
  <si>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</si>
  <si>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</si>
  <si>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</si>
  <si>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</si>
  <si>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</si>
  <si>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</si>
  <si>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</si>
  <si>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</si>
  <si>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</si>
  <si>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</si>
  <si>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</si>
  <si>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</si>
  <si>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</si>
  <si>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</si>
  <si>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</si>
  <si>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</si>
  <si>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</si>
  <si>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</si>
  <si>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</si>
  <si>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</si>
  <si>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</si>
  <si>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</si>
  <si>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</si>
  <si>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</si>
  <si>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</si>
  <si>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</si>
  <si>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</si>
  <si>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</si>
  <si>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</si>
  <si>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</si>
  <si>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</si>
  <si>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</si>
  <si>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</si>
  <si>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</si>
  <si>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</si>
  <si>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</si>
  <si>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</si>
  <si>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</si>
  <si>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</si>
  <si>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</si>
  <si>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</si>
  <si>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</si>
  <si>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</si>
  <si>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</si>
  <si>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</si>
  <si>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</si>
  <si>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</si>
  <si>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</si>
  <si>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</si>
  <si>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</si>
  <si>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</si>
  <si>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</si>
  <si>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</si>
  <si>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</si>
  <si>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</si>
  <si>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</si>
  <si>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</si>
  <si>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</si>
  <si>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</si>
  <si>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</si>
  <si>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</si>
  <si>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</si>
  <si>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</si>
  <si>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</si>
  <si>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</si>
  <si>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</si>
  <si>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</si>
  <si>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</si>
  <si>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</si>
  <si>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</si>
  <si>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</si>
  <si>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</si>
  <si>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</si>
  <si>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</si>
  <si>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</si>
  <si>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</si>
  <si>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</si>
  <si>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</si>
  <si>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</si>
  <si>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</si>
  <si>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</si>
  <si>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</si>
  <si>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</si>
  <si>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</si>
  <si>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</si>
  <si>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</si>
  <si>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</si>
  <si>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</si>
  <si>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</si>
  <si>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</si>
  <si>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</si>
  <si>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</si>
  <si>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</si>
  <si>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</si>
  <si>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</si>
  <si>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</si>
  <si>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</si>
  <si>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</si>
  <si>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</si>
  <si>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</si>
  <si>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</si>
  <si>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</si>
  <si>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</si>
  <si>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</si>
  <si>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</si>
  <si>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</si>
  <si>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</si>
  <si>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</si>
  <si>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</si>
  <si>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</si>
  <si>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</si>
  <si>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</si>
  <si>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</si>
  <si>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</si>
  <si>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</si>
  <si>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</si>
  <si>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</si>
  <si>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</si>
  <si>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</si>
  <si>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</si>
  <si>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</si>
  <si>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</si>
  <si>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</si>
  <si>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</si>
  <si>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</si>
  <si>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</si>
  <si>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</si>
  <si>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</si>
  <si>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</si>
  <si>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</si>
  <si>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</si>
  <si>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</si>
  <si>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</si>
  <si>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</si>
  <si>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</si>
  <si>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</si>
  <si>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</si>
  <si>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</si>
  <si>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</si>
  <si>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</si>
  <si>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</si>
  <si>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</si>
  <si>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</si>
  <si>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</si>
  <si>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</si>
  <si>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</si>
  <si>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</si>
  <si>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</si>
  <si>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</si>
  <si>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</si>
  <si>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</si>
  <si>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</si>
  <si>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</si>
  <si>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</si>
  <si>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</si>
  <si>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</si>
  <si>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</si>
  <si>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</si>
  <si>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</si>
  <si>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</si>
  <si>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</si>
  <si>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</si>
  <si>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</si>
  <si>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</si>
  <si>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</si>
  <si>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</si>
  <si>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</si>
  <si>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</si>
  <si>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</si>
  <si>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</si>
  <si>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</si>
  <si>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</si>
  <si>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</si>
  <si>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</si>
  <si>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</si>
  <si>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</si>
  <si>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</si>
  <si>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</si>
  <si>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</si>
  <si>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</si>
  <si>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</si>
  <si>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</si>
  <si>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</si>
  <si>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</si>
  <si>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</si>
  <si>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</si>
  <si>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</si>
  <si>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</si>
  <si>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</si>
  <si>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</si>
  <si>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</si>
  <si>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</si>
  <si>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</si>
  <si>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</si>
  <si>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</si>
  <si>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</si>
  <si>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</si>
  <si>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</si>
  <si>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</si>
  <si>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</si>
  <si>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</si>
  <si>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</si>
  <si>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</si>
  <si>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</si>
  <si>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</si>
  <si>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</si>
  <si>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</si>
  <si>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</si>
  <si>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</si>
  <si>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</si>
  <si>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</si>
  <si>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</si>
  <si>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</si>
  <si>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</si>
  <si>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</si>
  <si>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</si>
  <si>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</si>
  <si>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</si>
  <si>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</si>
  <si>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</si>
  <si>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</si>
  <si>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</si>
  <si>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</si>
  <si>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</si>
  <si>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</si>
  <si>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</si>
  <si>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</si>
  <si>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</si>
  <si>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</si>
  <si>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</si>
  <si>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</si>
  <si>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</si>
  <si>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</si>
  <si>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</si>
  <si>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</si>
  <si>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</si>
  <si>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</si>
  <si>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</si>
  <si>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</si>
  <si>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</si>
  <si>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</si>
  <si>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</si>
  <si>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</si>
  <si>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</si>
  <si>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</si>
  <si>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</si>
  <si>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</si>
  <si>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</si>
  <si>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</si>
  <si>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</si>
  <si>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</si>
  <si>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</si>
  <si>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</si>
  <si>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</si>
  <si>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</si>
  <si>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</si>
  <si>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</si>
  <si>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</si>
  <si>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</si>
  <si>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</si>
  <si>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</si>
  <si>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</si>
  <si>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</si>
  <si>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</si>
  <si>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</si>
  <si>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</si>
  <si>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</si>
  <si>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</si>
  <si>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</si>
  <si>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</si>
  <si>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</si>
  <si>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</si>
  <si>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</si>
  <si>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</si>
  <si>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</si>
  <si>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</si>
  <si>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</si>
  <si>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</si>
  <si>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</si>
  <si>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</si>
  <si>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</si>
  <si>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</si>
  <si>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</si>
  <si>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</si>
  <si>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</si>
  <si>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</si>
  <si>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</si>
  <si>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</si>
  <si>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</si>
  <si>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</si>
  <si>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</si>
  <si>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</si>
  <si>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</si>
  <si>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</si>
  <si>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</si>
  <si>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</si>
  <si>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</si>
  <si>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</si>
  <si>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</si>
  <si>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</si>
  <si>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</si>
  <si>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</si>
  <si>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</si>
  <si>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</si>
  <si>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</si>
  <si>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</si>
  <si>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</si>
  <si>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</si>
  <si>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</si>
  <si>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</si>
  <si>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</si>
  <si>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</si>
  <si>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</si>
  <si>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</si>
  <si>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</si>
  <si>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</si>
  <si>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</si>
  <si>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</si>
  <si>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</si>
  <si>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</si>
  <si>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</si>
  <si>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</si>
  <si>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</si>
  <si>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</si>
  <si>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</si>
  <si>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</si>
  <si>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</si>
  <si>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</si>
  <si>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</si>
  <si>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</si>
  <si>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</si>
  <si>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</si>
  <si>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</si>
  <si>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</si>
  <si>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</si>
  <si>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</si>
  <si>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</si>
  <si>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</si>
  <si>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</si>
  <si>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</si>
  <si>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</si>
  <si>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</si>
  <si>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</si>
  <si>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</si>
  <si>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</si>
  <si>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</si>
  <si>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</si>
  <si>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</si>
  <si>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</si>
  <si>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</si>
  <si>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</si>
  <si>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</si>
  <si>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</si>
  <si>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</si>
  <si>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</si>
  <si>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</si>
  <si>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</si>
  <si>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</si>
  <si>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</si>
  <si>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</si>
  <si>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</si>
  <si>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</si>
  <si>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</si>
  <si>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</si>
  <si>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</si>
  <si>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</si>
  <si>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</si>
  <si>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</si>
  <si>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</si>
  <si>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</si>
  <si>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</si>
  <si>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</si>
  <si>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</si>
  <si>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</si>
  <si>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</si>
  <si>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</si>
  <si>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</si>
  <si>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</si>
  <si>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</si>
  <si>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</si>
  <si>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</si>
  <si>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</si>
  <si>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</si>
  <si>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</si>
  <si>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</si>
  <si>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</si>
  <si>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</si>
  <si>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</si>
  <si>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</si>
  <si>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</si>
  <si>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</si>
  <si>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</si>
  <si>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</si>
  <si>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</si>
  <si>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</si>
  <si>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</si>
  <si>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</si>
  <si>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</si>
  <si>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</si>
  <si>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</si>
  <si>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</si>
  <si>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</si>
  <si>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</si>
  <si>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</si>
  <si>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</si>
  <si>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</si>
  <si>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</si>
  <si>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</si>
  <si>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</si>
  <si>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</si>
  <si>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</si>
  <si>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</si>
  <si>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</si>
  <si>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</si>
  <si>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</si>
  <si>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</si>
  <si>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</si>
  <si>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</si>
  <si>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</si>
  <si>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</si>
  <si>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</si>
  <si>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</si>
  <si>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</si>
  <si>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</si>
  <si>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</si>
  <si>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</si>
  <si>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</si>
  <si>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</si>
  <si>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</si>
  <si>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</si>
  <si>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</si>
  <si>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</si>
  <si>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</si>
  <si>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</si>
  <si>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</si>
  <si>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</si>
  <si>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</si>
  <si>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</si>
  <si>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</si>
  <si>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</si>
  <si>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</si>
  <si>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</si>
  <si>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</si>
  <si>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</si>
  <si>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</si>
  <si>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</si>
  <si>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</si>
  <si>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</si>
  <si>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</si>
  <si>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</si>
  <si>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</si>
  <si>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</si>
  <si>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</si>
  <si>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</si>
  <si>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</si>
  <si>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</si>
  <si>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</si>
  <si>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</si>
  <si>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</si>
  <si>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</si>
  <si>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</si>
  <si>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</si>
  <si>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</si>
  <si>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</si>
  <si>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</si>
  <si>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</si>
  <si>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</si>
  <si>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</si>
  <si>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</si>
  <si>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</si>
  <si>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</si>
  <si>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</si>
  <si>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</si>
  <si>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</si>
  <si>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</si>
  <si>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</si>
  <si>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</si>
  <si>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</si>
  <si>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</si>
  <si>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</si>
  <si>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</si>
  <si>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</si>
  <si>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</si>
  <si>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</si>
  <si>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</si>
  <si>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</si>
  <si>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</si>
  <si>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</si>
  <si>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</si>
  <si>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</si>
  <si>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</si>
  <si>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</si>
  <si>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</si>
  <si>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</si>
  <si>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</si>
  <si>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</si>
  <si>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</si>
  <si>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</si>
  <si>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</si>
  <si>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</si>
  <si>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</si>
  <si>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</si>
  <si>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</si>
  <si>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</si>
  <si>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</si>
  <si>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</si>
  <si>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</si>
  <si>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</si>
  <si>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</si>
  <si>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</si>
  <si>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</si>
  <si>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</si>
  <si>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</si>
  <si>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</si>
  <si>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</si>
  <si>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</si>
  <si>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</si>
  <si>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</si>
  <si>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</si>
  <si>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</si>
  <si>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</si>
  <si>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</si>
  <si>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</si>
  <si>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</si>
  <si>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</si>
  <si>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</si>
  <si>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</si>
  <si>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</si>
  <si>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</si>
  <si>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</si>
  <si>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</si>
  <si>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</si>
  <si>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</si>
  <si>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</si>
  <si>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</si>
  <si>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</si>
  <si>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</si>
  <si>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</si>
  <si>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</si>
  <si>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</si>
  <si>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</si>
  <si>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</si>
  <si>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</si>
  <si>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</si>
  <si>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</si>
  <si>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</si>
  <si>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</si>
  <si>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</si>
  <si>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</si>
  <si>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</si>
  <si>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</si>
  <si>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</si>
  <si>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</si>
  <si>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</si>
  <si>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</si>
  <si>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</si>
  <si>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</si>
  <si>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</si>
  <si>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</si>
  <si>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</si>
  <si>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</si>
  <si>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</si>
  <si>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</si>
  <si>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</si>
  <si>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</si>
  <si>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</si>
  <si>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</si>
  <si>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</si>
  <si>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</si>
  <si>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</si>
  <si>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</si>
  <si>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</si>
  <si>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</si>
  <si>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</si>
  <si>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</si>
  <si>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</si>
  <si>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</si>
  <si>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</si>
  <si>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</si>
  <si>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</si>
  <si>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</si>
  <si>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</si>
  <si>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</si>
  <si>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</si>
  <si>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</si>
  <si>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</si>
  <si>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</si>
  <si>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</si>
  <si>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</si>
  <si>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</si>
  <si>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</si>
  <si>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</si>
  <si>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</si>
  <si>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</si>
  <si>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</si>
  <si>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</si>
  <si>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</si>
  <si>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</si>
  <si>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</si>
  <si>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</si>
  <si>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</si>
  <si>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</si>
  <si>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</si>
  <si>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</si>
  <si>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</si>
  <si>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</si>
  <si>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</si>
  <si>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</si>
  <si>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</si>
  <si>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</si>
  <si>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</si>
  <si>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</si>
  <si>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</si>
  <si>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</si>
  <si>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</si>
  <si>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</si>
  <si>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</si>
  <si>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</si>
  <si>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</si>
  <si>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</si>
  <si>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</si>
  <si>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</si>
  <si>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</si>
  <si>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</si>
  <si>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</si>
  <si>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</si>
  <si>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</si>
  <si>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</si>
  <si>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</si>
  <si>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</si>
  <si>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</si>
  <si>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</si>
  <si>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</si>
  <si>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</si>
  <si>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</si>
  <si>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</si>
  <si>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</si>
  <si>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</si>
  <si>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</si>
  <si>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</si>
  <si>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</si>
  <si>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</si>
  <si>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</si>
  <si>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</si>
  <si>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</si>
  <si>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</si>
  <si>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</si>
  <si>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</si>
  <si>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</si>
  <si>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</si>
  <si>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</si>
  <si>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</si>
  <si>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</si>
  <si>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</si>
  <si>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</si>
  <si>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</si>
  <si>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</si>
  <si>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</si>
  <si>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</si>
  <si>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</si>
  <si>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</si>
  <si>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</si>
  <si>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</si>
  <si>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</si>
  <si>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</si>
  <si>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</si>
  <si>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</si>
  <si>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</si>
  <si>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</si>
  <si>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</si>
  <si>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</si>
  <si>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</si>
  <si>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</si>
  <si>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</si>
  <si>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</si>
  <si>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</si>
  <si>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</si>
  <si>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</si>
  <si>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</si>
  <si>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</si>
  <si>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</si>
  <si>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</si>
  <si>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</si>
  <si>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</si>
  <si>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</si>
  <si>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</si>
  <si>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</si>
  <si>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</si>
  <si>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</si>
  <si>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</si>
  <si>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</si>
  <si>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</si>
  <si>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</si>
  <si>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</si>
  <si>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</si>
  <si>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</si>
  <si>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</si>
  <si>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</si>
  <si>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</si>
  <si>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</si>
  <si>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</si>
  <si>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</si>
  <si>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</si>
  <si>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</si>
  <si>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</si>
  <si>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</si>
  <si>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</si>
  <si>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</si>
  <si>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</si>
  <si>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</si>
  <si>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</si>
  <si>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</si>
  <si>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</si>
  <si>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</si>
  <si>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</si>
  <si>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</si>
  <si>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</si>
  <si>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</si>
  <si>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</si>
  <si>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</si>
  <si>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</si>
  <si>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</si>
  <si>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</si>
  <si>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</si>
  <si>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</si>
  <si>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</si>
  <si>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</si>
  <si>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</si>
  <si>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</si>
  <si>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</si>
  <si>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</si>
  <si>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</si>
  <si>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</si>
  <si>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</si>
  <si>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</si>
  <si>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</si>
  <si>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</si>
  <si>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</si>
  <si>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</si>
  <si>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</si>
  <si>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</si>
  <si>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</si>
  <si>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</si>
  <si>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</si>
  <si>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</si>
  <si>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</si>
  <si>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</si>
  <si>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</si>
  <si>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</si>
  <si>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</si>
  <si>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</si>
  <si>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</si>
  <si>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</si>
  <si>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</si>
  <si>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</si>
  <si>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</si>
  <si>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</si>
  <si>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</si>
  <si>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</si>
  <si>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</si>
  <si>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</si>
  <si>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</si>
  <si>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</si>
  <si>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</si>
  <si>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</si>
  <si>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</si>
  <si>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</si>
  <si>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</si>
  <si>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</si>
  <si>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</si>
  <si>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</si>
  <si>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</si>
  <si>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</si>
  <si>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</si>
  <si>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</si>
  <si>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</si>
  <si>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</si>
  <si>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</si>
  <si>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</si>
  <si>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</si>
  <si>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</si>
  <si>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</si>
  <si>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</si>
  <si>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</si>
  <si>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</si>
  <si>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</si>
  <si>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</si>
  <si>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</si>
  <si>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</si>
  <si>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</si>
  <si>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</si>
  <si>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</si>
  <si>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</si>
  <si>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</si>
  <si>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</si>
  <si>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</si>
  <si>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</si>
  <si>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</si>
  <si>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</si>
  <si>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</si>
  <si>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</si>
  <si>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</si>
  <si>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</si>
  <si>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</si>
  <si>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</si>
  <si>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</si>
  <si>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</si>
  <si>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</si>
  <si>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</si>
  <si>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</si>
  <si>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</si>
  <si>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</si>
  <si>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</si>
  <si>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</si>
  <si>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</si>
  <si>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</si>
  <si>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</si>
  <si>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</si>
  <si>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</si>
  <si>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</si>
  <si>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</si>
  <si>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</si>
  <si>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</si>
  <si>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</si>
  <si>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</si>
  <si>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</si>
  <si>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</si>
  <si>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</si>
  <si>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</si>
  <si>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</si>
  <si>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</si>
  <si>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</si>
  <si>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</si>
  <si>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</si>
  <si>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</si>
  <si>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</si>
  <si>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</si>
  <si>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</si>
  <si>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</si>
  <si>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</si>
  <si>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</si>
  <si>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</si>
  <si>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</si>
  <si>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</si>
  <si>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</si>
  <si>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</si>
  <si>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</si>
  <si>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</si>
  <si>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</si>
  <si>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</si>
  <si>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</si>
  <si>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</si>
  <si>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</si>
  <si>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</si>
  <si>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</si>
  <si>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</si>
  <si>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</si>
  <si>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</si>
  <si>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</si>
  <si>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</si>
  <si>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</si>
  <si>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</si>
  <si>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</si>
  <si>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</si>
  <si>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</si>
  <si>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</si>
  <si>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</si>
  <si>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</si>
  <si>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</si>
  <si>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</si>
  <si>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</si>
  <si>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</si>
  <si>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</si>
  <si>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</si>
  <si>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</si>
  <si>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</si>
  <si>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</si>
  <si>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</si>
  <si>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</si>
  <si>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</si>
  <si>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</si>
  <si>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</si>
  <si>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</si>
  <si>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</si>
  <si>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</si>
  <si>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</si>
  <si>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</si>
  <si>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</si>
  <si>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</si>
  <si>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</si>
  <si>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</si>
  <si>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</si>
  <si>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</si>
  <si>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</si>
  <si>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</si>
  <si>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</si>
  <si>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</si>
  <si>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</si>
  <si>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</si>
  <si>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</si>
  <si>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</si>
  <si>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</si>
  <si>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</si>
  <si>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</si>
  <si>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</si>
  <si>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</si>
  <si>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</si>
  <si>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</si>
  <si>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</si>
  <si>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</si>
  <si>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</si>
  <si>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</si>
  <si>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</si>
  <si>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</si>
  <si>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</si>
  <si>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</si>
  <si>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</si>
  <si>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</si>
  <si>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</si>
  <si>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</si>
  <si>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</si>
  <si>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</si>
  <si>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</si>
  <si>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</si>
  <si>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</si>
  <si>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</si>
  <si>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</si>
  <si>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</si>
  <si>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</si>
  <si>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</si>
  <si>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</si>
  <si>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</si>
  <si>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</si>
  <si>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</si>
  <si>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</si>
  <si>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</si>
  <si>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</si>
  <si>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</si>
  <si>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</si>
  <si>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</si>
  <si>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</si>
  <si>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</si>
  <si>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</si>
  <si>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</si>
  <si>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</si>
  <si>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</si>
  <si>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</si>
  <si>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</si>
  <si>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</si>
  <si>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</si>
  <si>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</si>
  <si>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</si>
  <si>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</si>
  <si>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</si>
  <si>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</si>
  <si>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</si>
  <si>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</si>
  <si>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</si>
  <si>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</si>
  <si>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</si>
  <si>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</si>
  <si>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</si>
  <si>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</si>
  <si>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</si>
  <si>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</si>
  <si>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</si>
  <si>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</si>
  <si>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</si>
  <si>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</si>
  <si>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</si>
  <si>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</si>
  <si>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</si>
  <si>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</si>
  <si>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</si>
  <si>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</si>
  <si>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</si>
  <si>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</si>
  <si>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</si>
  <si>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</si>
  <si>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</si>
  <si>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</si>
  <si>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</si>
  <si>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</si>
  <si>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</si>
  <si>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</si>
  <si>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</si>
  <si>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</si>
  <si>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</si>
  <si>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</si>
  <si>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</si>
  <si>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</si>
  <si>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</si>
  <si>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</si>
  <si>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</si>
  <si>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</si>
  <si>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</si>
  <si>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</si>
  <si>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</si>
  <si>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</si>
  <si>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</si>
  <si>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</si>
  <si>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</si>
  <si>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</si>
  <si>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</si>
  <si>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</si>
  <si>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</si>
  <si>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</si>
  <si>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</si>
  <si>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</si>
  <si>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</si>
  <si>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</si>
  <si>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</si>
  <si>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</si>
  <si>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</si>
  <si>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</si>
  <si>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</si>
  <si>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</si>
  <si>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</si>
  <si>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</si>
  <si>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</si>
  <si>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</si>
  <si>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</si>
  <si>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</si>
  <si>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</si>
  <si>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</si>
  <si>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</si>
  <si>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</si>
  <si>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</si>
  <si>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</si>
  <si>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</si>
  <si>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</si>
  <si>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</si>
  <si>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</si>
  <si>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</si>
  <si>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</si>
  <si>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</si>
  <si>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</si>
  <si>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</si>
  <si>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</si>
  <si>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</si>
  <si>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</si>
  <si>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</si>
  <si>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</si>
  <si>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</si>
  <si>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</si>
  <si>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</si>
  <si>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</si>
  <si>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</si>
  <si>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</si>
  <si>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</si>
  <si>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</si>
  <si>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</si>
  <si>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</si>
  <si>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</si>
  <si>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</si>
  <si>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</si>
  <si>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</si>
  <si>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</si>
  <si>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</si>
  <si>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</si>
  <si>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</si>
  <si>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</si>
  <si>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</si>
  <si>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</si>
  <si>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</si>
  <si>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</si>
  <si>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</si>
  <si>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</si>
  <si>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</si>
  <si>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</si>
  <si>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</si>
  <si>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</si>
  <si>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</si>
  <si>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</si>
  <si>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</si>
  <si>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</si>
  <si>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</si>
  <si>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</si>
  <si>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</si>
  <si>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</si>
  <si>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</si>
  <si>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</si>
  <si>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</si>
  <si>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</si>
  <si>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</si>
  <si>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</si>
  <si>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</si>
  <si>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</si>
  <si>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</si>
  <si>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</si>
  <si>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</si>
  <si>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</si>
  <si>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</si>
  <si>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</si>
  <si>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</si>
  <si>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</si>
  <si>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</si>
  <si>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</si>
  <si>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</si>
  <si>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</si>
  <si>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</si>
  <si>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</si>
  <si>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</si>
  <si>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</si>
  <si>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</si>
  <si>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</si>
  <si>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</si>
  <si>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</si>
  <si>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</si>
  <si>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</si>
  <si>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</si>
  <si>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</si>
  <si>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</si>
  <si>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</si>
  <si>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</si>
  <si>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</si>
  <si>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</si>
  <si>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</si>
  <si>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</si>
  <si>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</si>
  <si>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</si>
  <si>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</si>
  <si>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</si>
  <si>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</si>
  <si>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</si>
  <si>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</si>
  <si>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</si>
  <si>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</si>
  <si>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</si>
  <si>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</si>
  <si>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</si>
  <si>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</si>
  <si>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</si>
  <si>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</si>
  <si>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</si>
  <si>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</si>
  <si>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</si>
  <si>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</si>
  <si>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</si>
  <si>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</si>
  <si>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</si>
  <si>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</si>
  <si>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</si>
  <si>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</si>
  <si>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</si>
  <si>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</si>
  <si>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</si>
  <si>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</si>
  <si>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</si>
  <si>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</si>
  <si>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</si>
  <si>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</si>
  <si>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</si>
  <si>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</si>
  <si>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</si>
  <si>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</si>
  <si>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</si>
  <si>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</si>
  <si>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</si>
  <si>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</si>
  <si>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</si>
  <si>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</si>
  <si>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</si>
  <si>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</si>
  <si>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</si>
  <si>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</si>
  <si>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</si>
  <si>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</si>
  <si>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</si>
  <si>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</si>
  <si>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</si>
  <si>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</si>
  <si>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</si>
  <si>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</si>
  <si>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</si>
  <si>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</si>
  <si>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</si>
  <si>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</si>
  <si>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</si>
  <si>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</si>
  <si>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</si>
  <si>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</si>
  <si>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</si>
  <si>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</si>
  <si>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</si>
  <si>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</si>
  <si>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</si>
  <si>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</si>
  <si>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</si>
  <si>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</si>
  <si>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</si>
  <si>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</si>
  <si>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</si>
  <si>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</si>
  <si>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</si>
  <si>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</si>
  <si>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</si>
  <si>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</si>
  <si>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</si>
  <si>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</si>
  <si>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</si>
  <si>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</si>
  <si>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</si>
  <si>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</si>
  <si>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</si>
  <si>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</si>
  <si>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</si>
  <si>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</si>
  <si>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</si>
  <si>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</si>
  <si>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</si>
  <si>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</si>
  <si>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</si>
  <si>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</si>
  <si>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</si>
  <si>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</si>
  <si>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</si>
  <si>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</si>
  <si>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</si>
  <si>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</si>
  <si>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</si>
  <si>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</si>
  <si>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</si>
  <si>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</si>
  <si>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</si>
  <si>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</si>
  <si>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</si>
  <si>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</si>
  <si>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</si>
  <si>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</si>
  <si>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</si>
  <si>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</si>
  <si>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</si>
  <si>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</si>
  <si>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</si>
  <si>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</si>
  <si>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</si>
  <si>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</si>
  <si>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</si>
  <si>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</si>
  <si>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</si>
  <si>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</si>
  <si>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</si>
  <si>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</si>
  <si>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</si>
  <si>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</si>
  <si>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</si>
  <si>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</si>
  <si>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</si>
  <si>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</si>
  <si>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</si>
  <si>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</si>
  <si>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</si>
  <si>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</si>
  <si>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</si>
  <si>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</si>
  <si>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</si>
  <si>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</si>
  <si>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</si>
  <si>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</si>
  <si>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</si>
  <si>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</si>
  <si>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</si>
  <si>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</si>
  <si>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</si>
  <si>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</si>
  <si>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</si>
  <si>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</si>
  <si>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</si>
  <si>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</si>
  <si>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</si>
  <si>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</si>
  <si>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</si>
  <si>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</si>
  <si>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</si>
  <si>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</si>
  <si>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</si>
  <si>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</si>
  <si>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</si>
  <si>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</si>
  <si>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</si>
  <si>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</si>
  <si>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</si>
  <si>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</si>
  <si>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</si>
  <si>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</si>
  <si>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</si>
  <si>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</si>
  <si>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</si>
  <si>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</si>
  <si>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</si>
  <si>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</si>
  <si>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</si>
  <si>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</si>
  <si>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</si>
  <si>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</si>
  <si>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</si>
  <si>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</si>
  <si>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</si>
  <si>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</si>
  <si>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</si>
  <si>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</si>
  <si>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</si>
  <si>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</si>
  <si>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</si>
  <si>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</si>
  <si>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</si>
  <si>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</si>
  <si>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</si>
  <si>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</si>
  <si>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</si>
  <si>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</si>
  <si>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</si>
  <si>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</si>
  <si>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</si>
  <si>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</si>
  <si>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</si>
  <si>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</si>
  <si>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</si>
  <si>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</si>
  <si>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</si>
  <si>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</si>
  <si>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</si>
  <si>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</si>
  <si>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</si>
  <si>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</si>
  <si>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</si>
  <si>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</si>
  <si>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</si>
  <si>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</si>
  <si>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</si>
  <si>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</si>
  <si>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</si>
  <si>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</si>
  <si>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</si>
  <si>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</si>
  <si>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</si>
  <si>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</si>
  <si>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</si>
  <si>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</si>
  <si>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</si>
  <si>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</si>
  <si>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</si>
  <si>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</si>
  <si>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</si>
  <si>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</si>
  <si>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</si>
  <si>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</si>
  <si>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</si>
  <si>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</si>
  <si>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</si>
  <si>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</si>
  <si>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</si>
  <si>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</si>
  <si>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</si>
  <si>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</si>
  <si>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</si>
  <si>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</si>
  <si>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</si>
  <si>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</si>
  <si>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</si>
  <si>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</si>
  <si>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</si>
  <si>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</si>
  <si>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</si>
  <si>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</si>
  <si>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</si>
  <si>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</si>
  <si>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</si>
  <si>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</si>
  <si>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</si>
  <si>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</si>
  <si>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</si>
  <si>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</si>
  <si>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</si>
  <si>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</si>
  <si>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</si>
  <si>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</si>
  <si>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</si>
  <si>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</si>
  <si>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</si>
  <si>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</si>
  <si>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</si>
  <si>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</si>
  <si>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</si>
  <si>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</si>
  <si>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</si>
  <si>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</si>
  <si>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</si>
  <si>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</si>
  <si>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</si>
  <si>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</si>
  <si>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</si>
  <si>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</si>
  <si>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</si>
  <si>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</si>
  <si>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</si>
  <si>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</si>
  <si>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</si>
  <si>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</si>
  <si>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</si>
  <si>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</si>
  <si>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</si>
  <si>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</si>
  <si>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</si>
  <si>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</si>
  <si>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</si>
  <si>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</si>
  <si>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</si>
  <si>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</si>
  <si>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</si>
  <si>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</si>
  <si>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</si>
  <si>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</si>
  <si>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</si>
  <si>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</si>
  <si>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</si>
  <si>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</si>
  <si>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</si>
  <si>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</si>
  <si>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</si>
  <si>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</si>
  <si>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</si>
  <si>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</si>
  <si>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</si>
  <si>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</si>
  <si>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</si>
  <si>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</si>
  <si>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</si>
  <si>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</si>
  <si>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</si>
  <si>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</si>
  <si>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</si>
  <si>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</si>
  <si>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</si>
  <si>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</si>
  <si>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</si>
  <si>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</si>
  <si>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</si>
  <si>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</si>
  <si>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</si>
  <si>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</si>
  <si>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</si>
  <si>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</si>
  <si>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</si>
  <si>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</si>
  <si>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</si>
  <si>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</si>
  <si>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</si>
  <si>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</si>
  <si>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</si>
  <si>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</si>
  <si>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</si>
  <si>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</si>
  <si>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</si>
  <si>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</si>
  <si>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</si>
  <si>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</si>
  <si>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</si>
  <si>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</si>
  <si>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</si>
  <si>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</si>
  <si>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</si>
  <si>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</si>
  <si>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</si>
  <si>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</si>
  <si>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</si>
  <si>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</si>
  <si>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</si>
  <si>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</si>
  <si>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</si>
  <si>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</si>
  <si>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</si>
  <si>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</si>
  <si>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</si>
  <si>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</si>
  <si>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</si>
  <si>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</si>
  <si>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</si>
  <si>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</si>
  <si>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</si>
  <si>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</si>
  <si>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</si>
  <si>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</si>
  <si>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</si>
  <si>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</si>
  <si>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</si>
  <si>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</si>
  <si>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</si>
  <si>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</si>
  <si>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</si>
  <si>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</si>
  <si>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</si>
  <si>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</si>
  <si>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</si>
  <si>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</si>
  <si>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</si>
  <si>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</si>
  <si>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</si>
  <si>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</si>
  <si>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</si>
  <si>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</si>
  <si>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</si>
  <si>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</si>
  <si>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</si>
  <si>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</si>
  <si>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</si>
  <si>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</si>
  <si>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</si>
  <si>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</si>
  <si>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</si>
  <si>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</si>
  <si>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</si>
  <si>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</si>
  <si>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</si>
  <si>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</si>
  <si>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</si>
  <si>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</si>
  <si>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</si>
  <si>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</si>
  <si>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</si>
  <si>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</si>
  <si>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</si>
  <si>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</si>
  <si>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</si>
  <si>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</si>
  <si>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</si>
  <si>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</si>
  <si>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</si>
  <si>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</si>
  <si>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</si>
  <si>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</si>
  <si>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</si>
  <si>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</si>
  <si>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</si>
  <si>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</si>
  <si>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</si>
  <si>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</si>
  <si>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</si>
  <si>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</si>
  <si>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</si>
  <si>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</si>
  <si>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</si>
  <si>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</si>
  <si>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</si>
  <si>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</si>
  <si>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</si>
  <si>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</si>
  <si>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</si>
  <si>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</si>
  <si>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</si>
  <si>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</si>
  <si>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</si>
  <si>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</si>
  <si>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</si>
  <si>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</si>
  <si>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</si>
  <si>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</si>
  <si>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</si>
  <si>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</si>
  <si>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</si>
  <si>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</si>
  <si>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</si>
  <si>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</si>
  <si>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</si>
  <si>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</si>
  <si>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</si>
  <si>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</si>
  <si>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</si>
  <si>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</si>
  <si>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</si>
  <si>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</si>
  <si>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</si>
  <si>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</si>
  <si>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</si>
  <si>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</si>
  <si>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</si>
  <si>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</si>
  <si>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</si>
  <si>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</si>
  <si>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</si>
  <si>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</si>
  <si>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</si>
  <si>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</si>
  <si>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</si>
  <si>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</si>
  <si>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</si>
  <si>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</si>
  <si>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</si>
  <si>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</si>
  <si>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</si>
  <si>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</si>
  <si>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</si>
  <si>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</si>
  <si>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</si>
  <si>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</si>
  <si>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</si>
  <si>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</si>
  <si>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</si>
  <si>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</si>
  <si>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</si>
  <si>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</si>
  <si>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</si>
  <si>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</si>
  <si>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</si>
  <si>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</si>
  <si>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</si>
  <si>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</si>
  <si>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</si>
  <si>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</si>
  <si>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</si>
  <si>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</si>
  <si>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</si>
  <si>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</si>
  <si>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</si>
  <si>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</si>
  <si>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</si>
  <si>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</si>
  <si>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</si>
  <si>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</si>
  <si>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</si>
  <si>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</si>
  <si>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</si>
  <si>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</si>
  <si>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</si>
  <si>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</si>
  <si>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</si>
  <si>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</si>
  <si>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</si>
  <si>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</si>
  <si>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</si>
  <si>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</si>
  <si>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</si>
  <si>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</si>
  <si>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</si>
  <si>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</si>
  <si>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</si>
  <si>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</si>
  <si>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</si>
  <si>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</si>
  <si>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</si>
  <si>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</si>
  <si>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</si>
  <si>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</si>
  <si>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</si>
  <si>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</si>
  <si>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</si>
  <si>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</si>
  <si>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</si>
  <si>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</si>
  <si>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</si>
  <si>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</si>
  <si>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</si>
  <si>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</si>
  <si>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</si>
  <si>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</si>
  <si>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</si>
  <si>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</si>
  <si>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</si>
  <si>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</si>
  <si>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</si>
  <si>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</si>
  <si>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</si>
  <si>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</si>
  <si>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</si>
  <si>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</si>
  <si>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</si>
  <si>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</si>
  <si>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</si>
  <si>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</si>
  <si>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</si>
  <si>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</si>
  <si>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</si>
  <si>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</si>
  <si>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</si>
  <si>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</si>
  <si>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</si>
  <si>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</si>
  <si>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</si>
  <si>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</si>
  <si>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</si>
  <si>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</si>
  <si>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</si>
  <si>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</si>
  <si>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</si>
  <si>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</si>
  <si>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</si>
  <si>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</si>
  <si>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</si>
  <si>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</si>
  <si>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</si>
  <si>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</si>
  <si>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</si>
  <si>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</si>
  <si>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</si>
  <si>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</si>
  <si>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</si>
  <si>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</si>
  <si>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</si>
  <si>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</si>
  <si>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</si>
  <si>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</si>
  <si>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</si>
  <si>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</si>
  <si>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</si>
  <si>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</si>
  <si>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</si>
  <si>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</si>
  <si>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</si>
  <si>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</si>
  <si>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</si>
  <si>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</si>
  <si>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</si>
  <si>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</si>
  <si>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</si>
  <si>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</si>
  <si>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</si>
  <si>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</si>
  <si>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</si>
  <si>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</si>
  <si>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</si>
  <si>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</si>
  <si>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</si>
  <si>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</si>
  <si>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</si>
  <si>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</si>
  <si>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</si>
  <si>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</si>
  <si>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</si>
  <si>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</si>
  <si>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</si>
  <si>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</si>
  <si>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</si>
  <si>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</si>
  <si>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</si>
  <si>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</si>
  <si>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</si>
  <si>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</si>
  <si>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</si>
  <si>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</si>
  <si>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</si>
  <si>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</si>
  <si>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</si>
  <si>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</si>
  <si>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</si>
  <si>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</si>
  <si>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</si>
  <si>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</si>
  <si>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</si>
  <si>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</si>
  <si>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</si>
  <si>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</si>
  <si>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</si>
  <si>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</si>
  <si>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</si>
  <si>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</si>
  <si>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</si>
  <si>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</si>
  <si>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</si>
  <si>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</si>
  <si>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</si>
  <si>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</si>
  <si>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</si>
  <si>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</si>
  <si>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</si>
  <si>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</si>
  <si>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</si>
  <si>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</si>
  <si>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</si>
  <si>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</si>
  <si>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</si>
  <si>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</si>
  <si>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</si>
  <si>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</si>
  <si>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</si>
  <si>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</si>
  <si>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</si>
  <si>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</si>
  <si>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</si>
  <si>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</si>
  <si>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</si>
  <si>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</si>
  <si>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</si>
  <si>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</si>
  <si>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</si>
  <si>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</si>
  <si>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</si>
  <si>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</si>
  <si>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</si>
  <si>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</si>
  <si>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</si>
  <si>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</si>
  <si>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</si>
  <si>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</si>
  <si>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</si>
  <si>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</si>
  <si>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</si>
  <si>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</si>
  <si>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</si>
  <si>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</si>
  <si>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</si>
  <si>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</si>
  <si>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</si>
  <si>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</si>
  <si>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</si>
  <si>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</si>
  <si>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</si>
  <si>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</si>
  <si>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</si>
  <si>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</si>
  <si>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</si>
  <si>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</si>
  <si>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</si>
  <si>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</si>
  <si>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</si>
  <si>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</si>
  <si>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</si>
  <si>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</si>
  <si>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</si>
  <si>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</si>
  <si>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</si>
  <si>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</si>
  <si>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</si>
  <si>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</si>
  <si>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</si>
  <si>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</si>
  <si>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</si>
  <si>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</si>
  <si>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</si>
  <si>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</si>
  <si>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</si>
  <si>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</si>
  <si>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</si>
  <si>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</si>
  <si>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</si>
  <si>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</si>
  <si>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</si>
  <si>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</si>
  <si>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</si>
  <si>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</si>
  <si>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</si>
  <si>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</si>
  <si>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</si>
  <si>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</si>
  <si>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</si>
  <si>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</si>
  <si>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</si>
  <si>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</si>
  <si>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</si>
  <si>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</si>
  <si>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</si>
  <si>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</si>
  <si>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</si>
  <si>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</si>
  <si>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</si>
  <si>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</si>
  <si>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</si>
  <si>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</si>
  <si>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</si>
  <si>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</si>
  <si>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</si>
  <si>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</si>
  <si>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</si>
  <si>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</si>
  <si>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</si>
  <si>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</si>
  <si>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</si>
  <si>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</si>
  <si>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</si>
  <si>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</si>
  <si>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</si>
  <si>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</si>
  <si>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</si>
  <si>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</si>
  <si>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</si>
  <si>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</si>
  <si>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</si>
  <si>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</si>
  <si>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</si>
  <si>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</si>
  <si>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</si>
  <si>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</si>
  <si>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</si>
  <si>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</si>
  <si>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</si>
  <si>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</si>
  <si>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</si>
  <si>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</si>
  <si>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</si>
  <si>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</si>
  <si>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</si>
  <si>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</si>
  <si>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</si>
  <si>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</si>
  <si>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</si>
  <si>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</si>
  <si>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</si>
  <si>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</si>
  <si>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</si>
  <si>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</si>
  <si>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</si>
  <si>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</si>
  <si>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</si>
  <si>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</si>
  <si>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</si>
  <si>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</si>
  <si>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</si>
  <si>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</si>
  <si>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</si>
  <si>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</si>
  <si>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</si>
  <si>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</si>
  <si>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</si>
  <si>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</si>
  <si>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</si>
  <si>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</si>
  <si>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</si>
  <si>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</si>
  <si>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</si>
  <si>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</si>
  <si>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</si>
  <si>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</si>
  <si>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</si>
  <si>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</si>
  <si>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</si>
  <si>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</si>
  <si>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</si>
  <si>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</si>
  <si>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</si>
  <si>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</si>
  <si>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</si>
  <si>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</si>
  <si>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</si>
  <si>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</si>
  <si>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</si>
  <si>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</si>
  <si>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</si>
  <si>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</si>
  <si>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</si>
  <si>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</si>
  <si>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</si>
  <si>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</si>
  <si>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</si>
  <si>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</si>
  <si>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</si>
  <si>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</si>
  <si>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</si>
  <si>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</si>
  <si>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</si>
  <si>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</si>
  <si>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</si>
  <si>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</si>
  <si>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</si>
  <si>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</si>
  <si>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</si>
  <si>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</si>
  <si>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</si>
  <si>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</si>
  <si>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</si>
  <si>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</si>
  <si>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</si>
  <si>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</si>
  <si>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</si>
  <si>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</si>
  <si>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</si>
  <si>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</si>
  <si>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</si>
  <si>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</si>
  <si>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</si>
  <si>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</si>
  <si>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</si>
  <si>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</si>
  <si>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</si>
  <si>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</si>
  <si>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</si>
  <si>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</si>
  <si>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</si>
  <si>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</si>
  <si>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</si>
  <si>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</si>
  <si>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</si>
  <si>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</si>
  <si>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</si>
  <si>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</si>
  <si>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</si>
  <si>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</si>
  <si>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</si>
  <si>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</si>
  <si>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</si>
  <si>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</si>
  <si>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</si>
  <si>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</si>
  <si>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</si>
  <si>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</si>
  <si>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</si>
  <si>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</si>
  <si>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</si>
  <si>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</si>
  <si>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</si>
  <si>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</si>
  <si>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</si>
  <si>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</si>
  <si>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</si>
  <si>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</si>
  <si>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</si>
  <si>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</si>
  <si>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</si>
  <si>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</si>
  <si>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</si>
  <si>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</si>
  <si>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</si>
  <si>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</si>
  <si>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</si>
  <si>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</si>
  <si>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</si>
  <si>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</si>
  <si>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</si>
  <si>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</si>
  <si>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</si>
  <si>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</si>
  <si>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</si>
  <si>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</si>
  <si>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</si>
  <si>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</si>
  <si>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</si>
  <si>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</si>
  <si>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</si>
  <si>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</si>
  <si>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</si>
  <si>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</si>
  <si>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</si>
  <si>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</si>
  <si>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</si>
  <si>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</si>
  <si>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</si>
  <si>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</si>
  <si>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</si>
  <si>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</si>
  <si>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</si>
  <si>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</si>
  <si>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</si>
  <si>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</si>
  <si>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</si>
  <si>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</si>
  <si>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</si>
  <si>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</si>
  <si>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</si>
  <si>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</si>
  <si>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</si>
  <si>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</si>
  <si>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</si>
  <si>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</si>
  <si>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</si>
  <si>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</si>
  <si>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</si>
  <si>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</si>
  <si>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</si>
  <si>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</si>
  <si>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</si>
  <si>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</si>
  <si>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</si>
  <si>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</si>
  <si>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</si>
  <si>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</si>
  <si>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</si>
  <si>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</si>
  <si>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</si>
  <si>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</si>
  <si>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</si>
  <si>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</si>
  <si>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</si>
  <si>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</si>
  <si>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</si>
  <si>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</si>
  <si>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</si>
  <si>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</si>
  <si>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</si>
  <si>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</si>
  <si>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</si>
  <si>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</si>
  <si>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</si>
  <si>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</si>
  <si>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</si>
  <si>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</si>
  <si>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</si>
  <si>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</si>
  <si>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</si>
  <si>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</si>
  <si>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</si>
  <si>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</si>
  <si>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</si>
  <si>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</si>
  <si>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</si>
  <si>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</si>
  <si>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</si>
  <si>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</si>
  <si>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</si>
  <si>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</si>
  <si>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</si>
  <si>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</si>
  <si>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</si>
  <si>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</si>
  <si>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</si>
  <si>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</si>
  <si>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</si>
  <si>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</si>
  <si>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</si>
  <si>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</si>
  <si>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</si>
  <si>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</si>
  <si>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</si>
  <si>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</si>
  <si>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</si>
  <si>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</si>
  <si>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</si>
  <si>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</si>
  <si>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</si>
  <si>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</si>
  <si>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</si>
  <si>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</si>
  <si>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</si>
  <si>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</si>
  <si>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</si>
  <si>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</si>
  <si>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</si>
  <si>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</si>
  <si>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</si>
  <si>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</si>
  <si>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</si>
  <si>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</si>
  <si>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</si>
  <si>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</si>
  <si>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</si>
  <si>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</si>
  <si>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</si>
  <si>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</si>
  <si>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</si>
  <si>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</si>
  <si>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</si>
  <si>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</si>
  <si>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</si>
  <si>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</si>
  <si>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</si>
  <si>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</si>
  <si>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</si>
  <si>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</si>
  <si>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</si>
  <si>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</si>
  <si>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</si>
  <si>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</si>
  <si>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</si>
  <si>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</si>
  <si>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</si>
  <si>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</si>
  <si>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</si>
  <si>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</si>
  <si>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</si>
  <si>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</si>
  <si>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</si>
  <si>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</si>
  <si>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</si>
  <si>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</si>
  <si>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</si>
  <si>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</si>
  <si>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</si>
  <si>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</si>
  <si>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</si>
  <si>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</si>
  <si>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</si>
  <si>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</si>
  <si>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</si>
  <si>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</si>
  <si>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</si>
  <si>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</si>
  <si>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</si>
  <si>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</si>
  <si>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</si>
  <si>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</si>
  <si>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</si>
  <si>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</si>
  <si>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</si>
  <si>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</si>
  <si>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</si>
  <si>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</si>
  <si>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</si>
  <si>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</si>
  <si>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</si>
  <si>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</si>
  <si>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</si>
  <si>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</si>
  <si>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</si>
  <si>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</si>
  <si>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</si>
  <si>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</si>
  <si>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</si>
  <si>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</si>
  <si>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</si>
  <si>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</si>
  <si>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</si>
  <si>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</si>
  <si>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</si>
  <si>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</si>
  <si>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</si>
  <si>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</si>
  <si>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</si>
  <si>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</si>
  <si>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</si>
  <si>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</si>
  <si>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</si>
  <si>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</si>
  <si>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</si>
  <si>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</si>
  <si>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</si>
  <si>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</si>
  <si>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</si>
  <si>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</si>
  <si>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</si>
  <si>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</si>
  <si>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</si>
  <si>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</si>
  <si>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</si>
  <si>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</si>
  <si>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</si>
  <si>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</si>
  <si>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</si>
  <si>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</si>
  <si>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</si>
  <si>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</si>
  <si>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</si>
  <si>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</si>
  <si>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</si>
  <si>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</si>
  <si>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</si>
  <si>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</si>
  <si>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</si>
  <si>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</si>
  <si>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</si>
  <si>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</si>
  <si>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</si>
  <si>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</si>
  <si>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</si>
  <si>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</si>
  <si>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</si>
  <si>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</si>
  <si>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</si>
  <si>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</si>
  <si>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</si>
  <si>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</si>
  <si>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</si>
  <si>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</si>
  <si>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</si>
  <si>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</si>
  <si>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</si>
  <si>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</si>
  <si>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</si>
  <si>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</si>
  <si>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</si>
  <si>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</si>
  <si>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</si>
  <si>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</si>
  <si>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</si>
  <si>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</si>
  <si>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</si>
  <si>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</si>
  <si>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</si>
  <si>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</si>
  <si>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</si>
  <si>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</si>
  <si>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</si>
  <si>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</si>
  <si>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</si>
  <si>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</si>
  <si>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</si>
  <si>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</si>
  <si>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</si>
  <si>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</si>
  <si>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</si>
  <si>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</si>
  <si>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</si>
  <si>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</si>
  <si>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</si>
  <si>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</si>
  <si>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</si>
  <si>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</si>
  <si>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</si>
  <si>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</si>
  <si>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</si>
  <si>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</si>
  <si>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</si>
  <si>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</si>
  <si>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</si>
  <si>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</si>
  <si>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</si>
  <si>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</si>
  <si>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</si>
  <si>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</si>
  <si>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</si>
  <si>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</si>
  <si>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</si>
  <si>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</si>
  <si>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</si>
  <si>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</si>
  <si>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</si>
  <si>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</si>
  <si>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</si>
  <si>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</si>
  <si>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</si>
  <si>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</si>
  <si>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</si>
  <si>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</si>
  <si>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</si>
  <si>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</si>
  <si>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</si>
  <si>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</si>
  <si>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</si>
  <si>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</si>
  <si>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</si>
  <si>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</si>
  <si>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</si>
  <si>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</si>
  <si>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</si>
  <si>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</si>
  <si>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</si>
  <si>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</si>
  <si>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</si>
  <si>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</si>
  <si>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</si>
  <si>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</si>
  <si>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</si>
  <si>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</si>
  <si>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</si>
  <si>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</si>
  <si>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</si>
  <si>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</si>
  <si>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</si>
  <si>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</si>
  <si>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</si>
  <si>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</si>
  <si>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</si>
  <si>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</si>
  <si>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</si>
  <si>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</si>
  <si>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</si>
  <si>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</si>
  <si>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</si>
  <si>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</si>
  <si>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</si>
  <si>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</si>
  <si>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</si>
  <si>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</si>
  <si>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</si>
  <si>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</si>
  <si>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</si>
  <si>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</si>
  <si>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</si>
  <si>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</si>
  <si>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</si>
  <si>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</si>
  <si>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</si>
  <si>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</si>
  <si>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</si>
  <si>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</si>
  <si>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</si>
  <si>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</si>
  <si>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</si>
  <si>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</si>
  <si>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</si>
  <si>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</si>
  <si>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</si>
  <si>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</si>
  <si>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</si>
  <si>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</si>
  <si>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</si>
  <si>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</si>
  <si>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</si>
  <si>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</si>
  <si>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</si>
  <si>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</si>
  <si>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</si>
  <si>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</si>
  <si>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</si>
  <si>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</si>
  <si>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</si>
  <si>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</si>
  <si>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</si>
  <si>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</si>
  <si>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</si>
  <si>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</si>
  <si>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</si>
  <si>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</si>
  <si>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</si>
  <si>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</si>
  <si>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</si>
  <si>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</si>
  <si>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</si>
  <si>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</si>
  <si>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</si>
  <si>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</si>
  <si>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</si>
  <si>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</si>
  <si>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</si>
  <si>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</si>
  <si>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</si>
  <si>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</si>
  <si>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</si>
  <si>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</si>
  <si>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</si>
  <si>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</si>
  <si>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</si>
  <si>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</si>
  <si>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</si>
  <si>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</si>
  <si>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</si>
  <si>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</si>
  <si>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</si>
  <si>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</si>
  <si>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</si>
  <si>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</si>
  <si>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</si>
  <si>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</si>
  <si>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</si>
  <si>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</si>
  <si>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</si>
  <si>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</si>
  <si>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</si>
  <si>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</si>
  <si>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</si>
  <si>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</si>
  <si>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</si>
  <si>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</si>
  <si>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</si>
  <si>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</si>
  <si>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</si>
  <si>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</si>
  <si>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</si>
  <si>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</si>
  <si>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</si>
  <si>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</si>
  <si>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</si>
  <si>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</si>
  <si>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</si>
  <si>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</si>
  <si>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</si>
  <si>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</si>
  <si>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</si>
  <si>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</si>
  <si>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</si>
  <si>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</si>
  <si>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</si>
  <si>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</si>
  <si>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</si>
  <si>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</si>
  <si>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</si>
  <si>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</si>
  <si>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</si>
  <si>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</si>
  <si>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</si>
  <si>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</si>
  <si>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</si>
  <si>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</si>
  <si>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</si>
  <si>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</si>
  <si>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</si>
  <si>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</si>
  <si>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</si>
  <si>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</si>
  <si>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</si>
  <si>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</si>
  <si>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</si>
  <si>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</si>
  <si>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</si>
  <si>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</si>
  <si>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</si>
  <si>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</si>
  <si>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</si>
  <si>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</si>
  <si>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</si>
  <si>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</si>
  <si>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</si>
  <si>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</si>
  <si>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</si>
  <si>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</si>
  <si>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</si>
  <si>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</si>
  <si>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</si>
  <si>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</si>
  <si>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</si>
  <si>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</si>
  <si>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</si>
  <si>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</si>
  <si>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</si>
  <si>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</si>
  <si>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</si>
  <si>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</si>
  <si>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</si>
  <si>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</si>
  <si>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</si>
  <si>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</si>
  <si>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</si>
  <si>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</si>
  <si>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</si>
  <si>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</si>
  <si>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</si>
  <si>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</si>
  <si>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</si>
  <si>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</si>
  <si>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</si>
  <si>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</si>
  <si>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</si>
  <si>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</si>
  <si>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</si>
  <si>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</si>
  <si>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</si>
  <si>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</si>
  <si>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</si>
  <si>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</si>
  <si>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</si>
  <si>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</si>
  <si>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</si>
  <si>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</si>
  <si>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</si>
  <si>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</si>
  <si>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</si>
  <si>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</si>
  <si>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</si>
  <si>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</si>
  <si>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</si>
  <si>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</si>
  <si>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</si>
  <si>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</si>
  <si>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</si>
  <si>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</si>
  <si>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</si>
  <si>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</si>
  <si>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</si>
  <si>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</si>
  <si>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</si>
  <si>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</si>
  <si>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</si>
  <si>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</si>
  <si>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</si>
  <si>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</si>
  <si>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</si>
  <si>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</si>
  <si>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</si>
  <si>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</si>
  <si>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</si>
  <si>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</si>
  <si>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</si>
  <si>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</si>
  <si>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</si>
  <si>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</si>
  <si>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</si>
  <si>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</si>
  <si>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</si>
  <si>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</si>
  <si>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</si>
  <si>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</si>
  <si>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</si>
  <si>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</si>
  <si>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</si>
  <si>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</si>
  <si>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</si>
  <si>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</si>
  <si>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</si>
  <si>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</si>
  <si>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</si>
  <si>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</si>
  <si>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</si>
  <si>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</si>
  <si>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</si>
  <si>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</si>
  <si>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</si>
  <si>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</si>
  <si>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</si>
  <si>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</si>
  <si>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</si>
  <si>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</si>
  <si>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</si>
  <si>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</si>
  <si>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</si>
  <si>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</si>
  <si>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</si>
  <si>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</si>
  <si>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</si>
  <si>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</si>
  <si>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</si>
  <si>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</si>
  <si>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</si>
  <si>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</si>
  <si>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</si>
  <si>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</si>
  <si>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</si>
  <si>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</si>
  <si>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</si>
  <si>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</si>
  <si>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</si>
  <si>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</si>
  <si>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</si>
  <si>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</si>
  <si>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</si>
  <si>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</si>
  <si>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</si>
  <si>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</si>
  <si>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</si>
  <si>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</si>
  <si>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</si>
  <si>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</si>
  <si>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</si>
  <si>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</si>
  <si>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</si>
  <si>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</si>
  <si>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</si>
  <si>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</si>
  <si>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</si>
  <si>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</si>
  <si>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</si>
  <si>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</si>
  <si>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</si>
  <si>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</si>
  <si>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</si>
  <si>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</si>
  <si>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</si>
  <si>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</si>
  <si>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</si>
  <si>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</si>
  <si>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</si>
  <si>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</si>
  <si>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</si>
  <si>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</si>
  <si>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</si>
  <si>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</si>
  <si>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</si>
  <si>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</si>
  <si>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</si>
  <si>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</si>
  <si>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</si>
  <si>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</si>
  <si>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</si>
  <si>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</si>
  <si>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</si>
  <si>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</si>
  <si>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</si>
  <si>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</si>
  <si>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</si>
  <si>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</si>
  <si>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</si>
  <si>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</si>
  <si>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</si>
  <si>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</si>
  <si>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</si>
  <si>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</si>
  <si>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</si>
  <si>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</si>
  <si>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</si>
  <si>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</si>
  <si>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</si>
  <si>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</si>
  <si>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</si>
  <si>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</si>
  <si>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</si>
  <si>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</si>
  <si>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</si>
  <si>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</si>
  <si>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</si>
  <si>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</si>
  <si>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</si>
  <si>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</si>
  <si>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</si>
  <si>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</si>
  <si>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</si>
  <si>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</si>
  <si>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</si>
  <si>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</si>
  <si>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</si>
  <si>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</si>
  <si>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</si>
  <si>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</si>
  <si>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</si>
  <si>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</si>
  <si>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</si>
  <si>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</si>
  <si>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</si>
  <si>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</si>
  <si>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</si>
  <si>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</si>
  <si>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</si>
  <si>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</si>
  <si>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</si>
  <si>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</si>
  <si>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</si>
  <si>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</si>
  <si>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</si>
  <si>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</si>
  <si>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</si>
  <si>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</si>
  <si>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</si>
  <si>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</si>
  <si>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</si>
  <si>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</si>
  <si>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</si>
  <si>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</si>
  <si>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</si>
  <si>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</si>
  <si>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</si>
  <si>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</si>
  <si>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</si>
  <si>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</si>
  <si>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</si>
  <si>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</si>
  <si>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</si>
  <si>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</si>
  <si>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</si>
  <si>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</si>
  <si>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</si>
  <si>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</si>
  <si>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</si>
  <si>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</si>
  <si>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</si>
  <si>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</si>
  <si>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</si>
  <si>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</si>
  <si>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</si>
  <si>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</si>
  <si>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</si>
  <si>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</si>
  <si>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</si>
  <si>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</si>
  <si>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</si>
  <si>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</si>
  <si>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</si>
  <si>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</si>
  <si>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</si>
  <si>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</si>
  <si>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</si>
  <si>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</si>
  <si>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</si>
  <si>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</si>
  <si>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</si>
  <si>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</si>
  <si>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</si>
  <si>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</si>
  <si>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</si>
  <si>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</si>
  <si>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</si>
  <si>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</si>
  <si>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</si>
  <si>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</si>
  <si>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</si>
  <si>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</si>
  <si>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</si>
  <si>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</si>
  <si>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</si>
  <si>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</si>
  <si>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</si>
  <si>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</si>
  <si>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</si>
  <si>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</si>
  <si>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</si>
  <si>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</si>
  <si>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</si>
  <si>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</si>
  <si>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</si>
  <si>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</si>
  <si>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</si>
  <si>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</si>
  <si>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</si>
  <si>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</si>
  <si>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</si>
  <si>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</si>
  <si>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</si>
  <si>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</si>
  <si>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</si>
  <si>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</si>
  <si>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</si>
  <si>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</si>
  <si>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</si>
  <si>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</si>
  <si>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</si>
  <si>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</si>
  <si>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</si>
  <si>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</si>
  <si>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</si>
  <si>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</si>
  <si>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</si>
  <si>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</si>
  <si>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</si>
  <si>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</si>
  <si>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</si>
  <si>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</si>
  <si>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</si>
  <si>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</si>
  <si>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</si>
  <si>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</si>
  <si>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</si>
  <si>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</si>
  <si>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</si>
  <si>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</si>
  <si>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</si>
  <si>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</si>
  <si>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</si>
  <si>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</si>
  <si>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</si>
  <si>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</si>
  <si>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</si>
  <si>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</si>
  <si>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</si>
  <si>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</si>
  <si>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</si>
  <si>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</si>
  <si>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</si>
  <si>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</si>
  <si>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</si>
  <si>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</si>
  <si>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</si>
  <si>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</si>
  <si>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</si>
  <si>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</si>
  <si>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</si>
  <si>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</si>
  <si>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</si>
  <si>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</si>
  <si>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</si>
  <si>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</si>
  <si>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</si>
  <si>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</si>
  <si>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</si>
  <si>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</si>
  <si>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</si>
  <si>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</si>
  <si>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</si>
  <si>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</si>
  <si>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</si>
  <si>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</si>
  <si>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</si>
  <si>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</si>
  <si>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</si>
  <si>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</si>
  <si>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</si>
  <si>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</si>
  <si>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</si>
  <si>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</si>
  <si>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</si>
  <si>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</si>
  <si>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</si>
  <si>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</si>
  <si>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</si>
  <si>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</si>
  <si>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</si>
  <si>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</si>
  <si>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</si>
  <si>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</si>
  <si>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</si>
  <si>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</si>
  <si>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</si>
  <si>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</si>
  <si>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</si>
  <si>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</si>
  <si>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</si>
  <si>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</si>
  <si>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</si>
  <si>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</si>
  <si>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</si>
  <si>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</si>
  <si>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</si>
  <si>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</si>
  <si>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</si>
  <si>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</si>
  <si>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</si>
  <si>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</si>
  <si>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</si>
  <si>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</si>
  <si>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</si>
  <si>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</si>
  <si>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</si>
  <si>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</si>
  <si>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</si>
  <si>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</si>
  <si>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</si>
  <si>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</si>
  <si>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</si>
  <si>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</si>
  <si>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</si>
  <si>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</si>
  <si>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</si>
  <si>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</si>
  <si>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</si>
  <si>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</si>
  <si>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</si>
  <si>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</si>
  <si>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</si>
  <si>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</si>
  <si>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</si>
  <si>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</si>
  <si>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</si>
  <si>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</si>
  <si>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</si>
  <si>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</si>
  <si>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</si>
  <si>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</si>
  <si>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</si>
  <si>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</si>
  <si>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</si>
  <si>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</si>
  <si>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</si>
  <si>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</si>
  <si>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</si>
  <si>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</si>
  <si>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</si>
  <si>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</si>
  <si>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</si>
  <si>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</si>
  <si>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</si>
  <si>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</si>
  <si>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</si>
  <si>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</si>
  <si>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</si>
  <si>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</si>
  <si>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</si>
  <si>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</si>
  <si>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</si>
  <si>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</si>
  <si>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</si>
  <si>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</si>
  <si>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</si>
  <si>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</si>
  <si>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</si>
  <si>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</si>
  <si>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</si>
  <si>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</si>
  <si>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</si>
  <si>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</si>
  <si>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</si>
  <si>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</si>
  <si>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</si>
  <si>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</si>
  <si>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</si>
  <si>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</si>
  <si>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</si>
  <si>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</si>
  <si>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</si>
  <si>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</si>
  <si>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</si>
  <si>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</si>
  <si>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</si>
  <si>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</si>
  <si>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</si>
  <si>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</si>
  <si>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</si>
  <si>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</si>
  <si>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</si>
  <si>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</si>
  <si>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</si>
  <si>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</si>
  <si>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</si>
  <si>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</si>
  <si>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</si>
  <si>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</si>
  <si>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</si>
  <si>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</si>
  <si>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</si>
  <si>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</si>
  <si>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</si>
  <si>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</si>
  <si>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</si>
  <si>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</si>
  <si>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</si>
  <si>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</si>
  <si>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</si>
  <si>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</si>
  <si>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</si>
  <si>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</si>
  <si>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</si>
  <si>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</si>
  <si>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</si>
  <si>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</si>
  <si>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</si>
  <si>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</si>
  <si>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</si>
  <si>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</si>
  <si>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</si>
  <si>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</si>
  <si>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</si>
  <si>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</si>
  <si>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</si>
  <si>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</si>
  <si>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</si>
  <si>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</si>
  <si>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</si>
  <si>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</si>
  <si>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</si>
  <si>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</si>
  <si>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</si>
  <si>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</si>
  <si>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</si>
  <si>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</si>
  <si>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</si>
  <si>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</si>
  <si>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</si>
  <si>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</si>
  <si>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</si>
  <si>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</si>
  <si>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</si>
  <si>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</si>
  <si>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</si>
  <si>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</si>
  <si>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</si>
  <si>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</si>
  <si>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</si>
  <si>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</si>
  <si>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</si>
  <si>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</si>
  <si>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</si>
  <si>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</si>
  <si>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</si>
  <si>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</si>
  <si>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</si>
  <si>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</si>
  <si>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</si>
  <si>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</si>
  <si>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</si>
  <si>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</si>
  <si>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</si>
  <si>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</si>
  <si>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</si>
  <si>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</si>
  <si>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</si>
  <si>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</si>
  <si>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</si>
  <si>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</si>
  <si>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</si>
  <si>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</si>
  <si>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</si>
  <si>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</si>
  <si>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</si>
  <si>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</si>
  <si>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</si>
  <si>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</si>
  <si>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</si>
  <si>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</si>
  <si>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</si>
  <si>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</si>
  <si>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</si>
  <si>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</si>
  <si>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</si>
  <si>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</si>
  <si>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</si>
  <si>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</si>
  <si>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</si>
  <si>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</si>
  <si>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</si>
  <si>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</si>
  <si>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</si>
  <si>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</si>
  <si>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</si>
  <si>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</si>
  <si>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</si>
  <si>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</si>
  <si>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</si>
  <si>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</si>
  <si>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</si>
  <si>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</si>
  <si>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</si>
  <si>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</si>
  <si>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</si>
  <si>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</si>
  <si>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</si>
  <si>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</si>
  <si>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</si>
  <si>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</si>
  <si>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</si>
  <si>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</si>
  <si>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</si>
  <si>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</si>
  <si>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</si>
  <si>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</si>
  <si>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</si>
  <si>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</si>
  <si>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</si>
  <si>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</si>
  <si>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</si>
  <si>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</si>
  <si>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</si>
  <si>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</si>
  <si>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</si>
  <si>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</si>
  <si>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</si>
  <si>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</si>
  <si>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</si>
  <si>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</si>
  <si>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</si>
  <si>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</si>
  <si>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</si>
  <si>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</si>
  <si>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</si>
  <si>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</si>
  <si>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</si>
  <si>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</si>
  <si>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</si>
  <si>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</si>
  <si>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</si>
  <si>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</si>
  <si>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</si>
  <si>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</si>
  <si>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</si>
  <si>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</si>
  <si>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</si>
  <si>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</si>
  <si>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</si>
  <si>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</si>
  <si>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</si>
  <si>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</si>
  <si>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</si>
  <si>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</si>
  <si>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</si>
  <si>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</si>
  <si>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</si>
  <si>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</si>
  <si>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</si>
  <si>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</si>
  <si>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</si>
  <si>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</si>
  <si>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</si>
  <si>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</si>
  <si>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</si>
  <si>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</si>
  <si>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</si>
  <si>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</si>
  <si>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</si>
  <si>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</si>
  <si>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</si>
  <si>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</si>
  <si>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</si>
  <si>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</si>
  <si>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</si>
  <si>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</si>
  <si>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</si>
  <si>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</si>
  <si>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</si>
  <si>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</si>
  <si>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</si>
  <si>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</si>
  <si>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</si>
  <si>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</si>
  <si>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</si>
  <si>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</si>
  <si>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</si>
  <si>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</si>
  <si>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</si>
  <si>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</si>
  <si>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</si>
  <si>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</si>
  <si>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</si>
  <si>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</si>
  <si>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</si>
  <si>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</si>
  <si>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</si>
  <si>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</si>
  <si>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</si>
  <si>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</si>
  <si>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</si>
  <si>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</si>
  <si>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</si>
  <si>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</si>
  <si>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</si>
  <si>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</si>
  <si>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</si>
  <si>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</si>
  <si>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</si>
  <si>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</si>
  <si>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</si>
  <si>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</si>
  <si>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</si>
  <si>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</si>
  <si>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</si>
  <si>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</si>
  <si>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</si>
  <si>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</si>
  <si>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</si>
  <si>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</si>
  <si>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</si>
  <si>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</si>
  <si>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</si>
  <si>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</si>
  <si>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</si>
  <si>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</si>
  <si>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</si>
  <si>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</si>
  <si>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</si>
  <si>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</si>
  <si>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</si>
  <si>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</si>
  <si>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</si>
  <si>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</si>
  <si>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</si>
  <si>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</si>
  <si>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</si>
  <si>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</si>
  <si>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</si>
  <si>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</si>
  <si>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</si>
  <si>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</si>
  <si>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</si>
  <si>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</si>
  <si>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</si>
  <si>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</si>
  <si>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</si>
  <si>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</si>
  <si>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</si>
  <si>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</si>
  <si>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</si>
  <si>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</si>
  <si>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</si>
  <si>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</si>
  <si>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</si>
  <si>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</si>
  <si>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</si>
  <si>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</si>
  <si>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</si>
  <si>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</si>
  <si>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</si>
  <si>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</si>
  <si>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</si>
  <si>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</si>
  <si>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</si>
  <si>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</si>
  <si>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</si>
  <si>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</si>
  <si>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</si>
  <si>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</si>
  <si>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</si>
  <si>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</si>
  <si>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</si>
  <si>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</si>
  <si>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</si>
  <si>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</si>
  <si>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</si>
  <si>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</si>
  <si>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</si>
  <si>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</si>
  <si>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</si>
  <si>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</si>
  <si>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</si>
  <si>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</si>
  <si>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</si>
  <si>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</si>
  <si>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</si>
  <si>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</si>
  <si>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</si>
  <si>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</si>
  <si>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</si>
  <si>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</si>
  <si>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</si>
  <si>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</si>
  <si>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</si>
  <si>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</si>
  <si>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</si>
  <si>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</si>
  <si>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</si>
  <si>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</si>
  <si>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</si>
  <si>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</si>
  <si>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</si>
  <si>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</si>
  <si>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</si>
  <si>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</si>
  <si>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</si>
  <si>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</si>
  <si>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</si>
  <si>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</si>
  <si>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</si>
  <si>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</si>
  <si>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</si>
  <si>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</si>
  <si>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</si>
  <si>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</si>
  <si>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</si>
  <si>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</si>
  <si>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</si>
  <si>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</si>
  <si>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</si>
  <si>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</si>
  <si>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</si>
  <si>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</si>
  <si>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</si>
  <si>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</si>
  <si>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</si>
  <si>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</si>
  <si>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</si>
  <si>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</si>
  <si>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</si>
  <si>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</si>
  <si>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</si>
  <si>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</si>
  <si>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</si>
  <si>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</si>
  <si>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</si>
  <si>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</si>
  <si>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</si>
  <si>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</si>
  <si>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</si>
  <si>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</si>
  <si>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</si>
  <si>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</si>
  <si>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</si>
  <si>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</si>
  <si>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</si>
  <si>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</si>
  <si>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</si>
  <si>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</si>
  <si>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</si>
  <si>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</si>
  <si>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</si>
  <si>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</si>
  <si>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</si>
  <si>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</si>
  <si>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</si>
  <si>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</si>
  <si>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</si>
  <si>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</si>
  <si>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</si>
  <si>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</si>
  <si>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</si>
  <si>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</si>
  <si>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</si>
  <si>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</si>
  <si>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</si>
  <si>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</si>
  <si>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</si>
  <si>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</si>
  <si>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</si>
  <si>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</si>
  <si>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</si>
  <si>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</si>
  <si>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</si>
  <si>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</si>
  <si>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</si>
  <si>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</si>
  <si>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</si>
  <si>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</si>
  <si>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</si>
  <si>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</si>
  <si>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</si>
  <si>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</si>
  <si>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</si>
  <si>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</si>
  <si>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</si>
  <si>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</si>
  <si>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</si>
  <si>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</si>
  <si>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</si>
  <si>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</si>
  <si>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</si>
  <si>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</si>
  <si>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</si>
  <si>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</si>
  <si>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</si>
  <si>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</si>
  <si>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</si>
  <si>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</si>
  <si>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</si>
  <si>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</si>
  <si>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</si>
  <si>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</si>
  <si>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</si>
  <si>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</si>
  <si>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</si>
  <si>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</si>
  <si>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</si>
  <si>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</si>
  <si>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</si>
  <si>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</si>
  <si>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</si>
  <si>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</si>
  <si>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</si>
  <si>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</si>
  <si>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</si>
  <si>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</si>
  <si>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</si>
  <si>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</si>
  <si>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</si>
  <si>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</si>
  <si>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</si>
  <si>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</si>
  <si>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</si>
  <si>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</si>
  <si>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</si>
  <si>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</si>
  <si>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</si>
  <si>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</si>
  <si>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</si>
  <si>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</si>
  <si>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</si>
  <si>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</si>
  <si>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</si>
  <si>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</si>
  <si>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</si>
  <si>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</si>
  <si>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</si>
  <si>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</si>
  <si>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</si>
  <si>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</si>
  <si>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</si>
  <si>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</si>
  <si>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</si>
  <si>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</si>
  <si>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</si>
  <si>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</si>
  <si>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</si>
  <si>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</si>
  <si>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</si>
  <si>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</si>
  <si>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</si>
  <si>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</si>
  <si>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</si>
  <si>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</si>
  <si>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</si>
  <si>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</si>
  <si>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</si>
  <si>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</si>
  <si>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</si>
  <si>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</si>
  <si>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</si>
  <si>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</si>
  <si>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</si>
  <si>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</si>
  <si>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</si>
  <si>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</si>
  <si>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</si>
  <si>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</si>
  <si>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</si>
  <si>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</si>
  <si>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</si>
  <si>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</si>
  <si>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</si>
  <si>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</si>
  <si>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</si>
  <si>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</si>
  <si>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</si>
  <si>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</si>
  <si>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</si>
  <si>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</si>
  <si>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</si>
  <si>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</si>
  <si>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</si>
  <si>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</si>
  <si>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</si>
  <si>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</si>
  <si>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</si>
  <si>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</si>
  <si>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</si>
  <si>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</si>
  <si>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</si>
  <si>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</si>
  <si>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</si>
  <si>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</si>
  <si>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</si>
  <si>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</si>
  <si>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</si>
  <si>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</si>
  <si>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</si>
  <si>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</si>
  <si>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</si>
  <si>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</si>
  <si>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</si>
  <si>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</si>
  <si>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</si>
  <si>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</si>
  <si>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</si>
  <si>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</si>
  <si>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</si>
  <si>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</si>
  <si>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</si>
  <si>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</si>
  <si>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</si>
  <si>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</si>
  <si>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</si>
  <si>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</si>
  <si>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</si>
  <si>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</si>
  <si>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</si>
  <si>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</si>
  <si>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</si>
  <si>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</si>
  <si>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</si>
  <si>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</si>
  <si>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</si>
  <si>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</si>
  <si>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</si>
  <si>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</si>
  <si>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</si>
  <si>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</si>
  <si>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</si>
  <si>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</si>
  <si>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</si>
  <si>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</si>
  <si>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</si>
  <si>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</si>
  <si>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</si>
  <si>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</si>
  <si>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</si>
  <si>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</si>
  <si>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</si>
  <si>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</si>
  <si>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</si>
  <si>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</si>
  <si>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</si>
  <si>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</si>
  <si>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</si>
  <si>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</si>
  <si>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</si>
  <si>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</si>
  <si>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</si>
  <si>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</si>
  <si>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</si>
  <si>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</si>
  <si>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</si>
  <si>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</si>
  <si>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</si>
  <si>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</si>
  <si>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</si>
  <si>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</si>
  <si>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</si>
  <si>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</si>
  <si>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</si>
  <si>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</si>
  <si>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</si>
  <si>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</si>
  <si>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</si>
  <si>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</si>
  <si>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</si>
  <si>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</si>
  <si>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</si>
  <si>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</si>
  <si>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</si>
  <si>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</si>
  <si>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</si>
  <si>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</si>
  <si>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</si>
  <si>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</si>
  <si>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</si>
  <si>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</si>
  <si>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</si>
  <si>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</si>
  <si>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</si>
  <si>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</si>
  <si>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</si>
  <si>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</si>
  <si>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</si>
  <si>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</si>
  <si>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</si>
  <si>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</si>
  <si>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</si>
  <si>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</si>
  <si>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</si>
  <si>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</si>
  <si>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</si>
  <si>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</si>
  <si>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</si>
  <si>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</si>
  <si>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</si>
  <si>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</si>
  <si>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</si>
  <si>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</si>
  <si>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</si>
  <si>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</si>
  <si>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</si>
  <si>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</si>
  <si>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</si>
  <si>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</si>
  <si>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</si>
  <si>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</si>
  <si>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</si>
  <si>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</si>
  <si>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</si>
  <si>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</si>
  <si>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</si>
  <si>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</si>
  <si>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</si>
  <si>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</si>
  <si>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</si>
  <si>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</si>
  <si>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</si>
  <si>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</si>
  <si>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</si>
  <si>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</si>
  <si>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</si>
  <si>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</si>
  <si>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</si>
  <si>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</si>
  <si>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</si>
  <si>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</si>
  <si>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</si>
  <si>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</si>
  <si>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</si>
  <si>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</si>
  <si>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</si>
  <si>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</si>
  <si>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</si>
  <si>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</si>
  <si>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</si>
  <si>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</si>
  <si>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</si>
  <si>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</si>
  <si>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</si>
  <si>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</si>
  <si>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</si>
  <si>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</si>
  <si>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</si>
  <si>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</si>
  <si>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</si>
  <si>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</si>
  <si>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</si>
  <si>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</si>
  <si>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</si>
  <si>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</si>
  <si>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</si>
  <si>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</si>
  <si>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</si>
  <si>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</si>
  <si>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</si>
  <si>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</si>
  <si>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</si>
  <si>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</si>
  <si>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</si>
  <si>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</si>
  <si>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</si>
  <si>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</si>
  <si>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</si>
  <si>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</si>
  <si>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</si>
  <si>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</si>
  <si>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</si>
  <si>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</si>
  <si>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</si>
  <si>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</si>
  <si>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</si>
  <si>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</si>
  <si>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</si>
  <si>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</si>
  <si>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</si>
  <si>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</si>
  <si>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</si>
  <si>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</si>
  <si>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</si>
  <si>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</si>
  <si>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</si>
  <si>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</si>
  <si>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</si>
  <si>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</si>
  <si>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</si>
  <si>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</si>
  <si>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</si>
  <si>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</si>
  <si>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</si>
  <si>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</si>
  <si>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</si>
  <si>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</si>
  <si>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</si>
  <si>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</si>
  <si>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</si>
  <si>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</si>
  <si>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</si>
  <si>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</si>
  <si>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</si>
  <si>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</si>
  <si>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</si>
  <si>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</si>
  <si>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</si>
  <si>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</si>
  <si>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</si>
  <si>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</si>
  <si>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</si>
  <si>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</si>
  <si>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</si>
  <si>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</si>
  <si>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</si>
  <si>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</si>
  <si>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</si>
  <si>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</si>
  <si>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</si>
  <si>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</si>
  <si>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</si>
  <si>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</si>
  <si>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</si>
  <si>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</si>
  <si>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</si>
  <si>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</si>
  <si>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</si>
  <si>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</si>
  <si>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</si>
  <si>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</si>
  <si>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</si>
  <si>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</si>
  <si>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</si>
  <si>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</si>
  <si>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</si>
  <si>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</si>
  <si>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</si>
  <si>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</si>
  <si>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</si>
  <si>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</si>
  <si>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</si>
  <si>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</si>
  <si>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</si>
  <si>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</si>
  <si>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</si>
  <si>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</si>
  <si>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</si>
  <si>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</si>
  <si>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</si>
  <si>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</si>
  <si>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</si>
  <si>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</si>
  <si>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</si>
  <si>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</si>
  <si>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</si>
  <si>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</si>
  <si>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</si>
  <si>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</si>
  <si>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</si>
  <si>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</si>
  <si>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</si>
  <si>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</si>
  <si>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</si>
  <si>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</si>
  <si>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</si>
  <si>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</si>
  <si>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</si>
  <si>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</si>
  <si>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</si>
  <si>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</si>
  <si>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</si>
  <si>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</si>
  <si>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</si>
  <si>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</si>
  <si>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</si>
  <si>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</si>
  <si>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</si>
  <si>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</si>
  <si>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</si>
  <si>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</si>
  <si>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</si>
  <si>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</si>
  <si>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</si>
  <si>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</si>
  <si>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</si>
  <si>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</si>
  <si>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</si>
  <si>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</si>
  <si>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</si>
  <si>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</si>
  <si>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</si>
  <si>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</si>
  <si>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</si>
  <si>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</si>
  <si>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</si>
  <si>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</si>
  <si>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</si>
  <si>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</si>
  <si>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</si>
  <si>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</si>
  <si>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</si>
  <si>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</si>
  <si>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</si>
  <si>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</si>
  <si>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</si>
  <si>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</si>
  <si>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</si>
  <si>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</si>
  <si>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</si>
  <si>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</si>
  <si>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</si>
  <si>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</si>
  <si>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</si>
  <si>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</si>
  <si>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</si>
  <si>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</si>
  <si>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</si>
  <si>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</si>
  <si>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</si>
  <si>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</si>
  <si>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</si>
  <si>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</si>
  <si>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</si>
  <si>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</si>
  <si>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</si>
  <si>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</si>
  <si>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</si>
  <si>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</si>
  <si>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</si>
  <si>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</si>
  <si>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</si>
  <si>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</si>
  <si>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</si>
  <si>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</si>
  <si>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</si>
  <si>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</si>
  <si>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</si>
  <si>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</si>
  <si>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</si>
  <si>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</si>
  <si>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</si>
  <si>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</si>
  <si>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</si>
  <si>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</si>
  <si>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</si>
  <si>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</si>
  <si>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</si>
  <si>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</si>
  <si>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</si>
  <si>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</si>
  <si>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</si>
  <si>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</si>
  <si>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</si>
  <si>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</si>
  <si>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</si>
  <si>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</si>
  <si>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</si>
  <si>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</si>
  <si>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</si>
  <si>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</si>
  <si>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</si>
  <si>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</si>
  <si>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</si>
  <si>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</si>
  <si>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</si>
  <si>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</si>
  <si>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</si>
  <si>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</si>
  <si>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</si>
  <si>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</si>
  <si>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</si>
  <si>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</si>
  <si>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</si>
  <si>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</si>
  <si>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</si>
  <si>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</si>
  <si>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</si>
  <si>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</si>
  <si>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</si>
  <si>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</si>
  <si>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</si>
  <si>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</si>
  <si>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</si>
  <si>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</si>
  <si>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</si>
  <si>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</si>
  <si>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</si>
  <si>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</si>
  <si>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</si>
  <si>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</si>
  <si>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</si>
  <si>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</si>
  <si>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</si>
  <si>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</si>
  <si>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</si>
  <si>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</si>
  <si>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</si>
  <si>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</si>
  <si>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</si>
  <si>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</si>
  <si>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</si>
  <si>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</si>
  <si>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</si>
  <si>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</si>
  <si>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</si>
  <si>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</si>
  <si>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</si>
  <si>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</si>
  <si>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</si>
  <si>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</si>
  <si>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</si>
  <si>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</si>
  <si>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</si>
  <si>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</si>
  <si>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</si>
  <si>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</si>
  <si>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</si>
  <si>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</si>
  <si>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</si>
  <si>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</si>
  <si>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</si>
  <si>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</si>
  <si>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</si>
  <si>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</si>
  <si>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</si>
  <si>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</si>
  <si>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</si>
  <si>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</si>
  <si>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</si>
  <si>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</si>
  <si>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</si>
  <si>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</si>
  <si>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</si>
  <si>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</si>
  <si>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</si>
  <si>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</si>
  <si>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</si>
  <si>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</si>
  <si>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</si>
  <si>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</si>
  <si>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</si>
  <si>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</si>
  <si>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</si>
  <si>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</si>
  <si>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</si>
  <si>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</si>
  <si>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</si>
  <si>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</si>
  <si>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</si>
  <si>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</si>
  <si>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</si>
  <si>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</si>
  <si>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</si>
  <si>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</si>
  <si>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</si>
  <si>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</si>
  <si>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</si>
  <si>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</si>
  <si>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</si>
  <si>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</si>
  <si>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</si>
  <si>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</si>
  <si>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</si>
  <si>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</si>
  <si>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</si>
  <si>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</si>
  <si>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</si>
  <si>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</si>
  <si>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</si>
  <si>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</si>
  <si>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</si>
  <si>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</si>
  <si>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</si>
  <si>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</si>
  <si>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</si>
  <si>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</si>
  <si>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</si>
  <si>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</si>
  <si>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</si>
  <si>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</si>
  <si>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</si>
  <si>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</si>
  <si>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</si>
  <si>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</si>
  <si>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</si>
  <si>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</si>
  <si>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</si>
  <si>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</si>
  <si>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</si>
  <si>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</si>
  <si>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</si>
  <si>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</si>
  <si>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</si>
  <si>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</si>
  <si>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</si>
  <si>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</si>
  <si>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</si>
  <si>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</si>
  <si>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</si>
  <si>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</si>
  <si>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</si>
  <si>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</si>
  <si>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</si>
  <si>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</si>
  <si>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</si>
  <si>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</si>
  <si>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</si>
  <si>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</si>
  <si>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</si>
  <si>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</si>
  <si>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</si>
  <si>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</si>
  <si>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</si>
  <si>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</si>
  <si>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</si>
  <si>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</si>
  <si>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</si>
  <si>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</si>
  <si>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</si>
  <si>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</si>
  <si>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</si>
  <si>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</si>
  <si>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</si>
  <si>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</si>
  <si>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</si>
  <si>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</si>
  <si>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</si>
  <si>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</si>
  <si>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</si>
  <si>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</si>
  <si>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</si>
  <si>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</si>
  <si>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</si>
  <si>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</si>
  <si>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</si>
  <si>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</si>
  <si>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</si>
  <si>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</si>
  <si>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</si>
  <si>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</si>
  <si>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</si>
  <si>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</si>
  <si>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</si>
  <si>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</si>
  <si>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</si>
  <si>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</si>
  <si>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</si>
  <si>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</si>
  <si>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</si>
  <si>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</si>
  <si>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</si>
  <si>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</si>
  <si>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</si>
  <si>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</si>
  <si>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</si>
  <si>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</si>
  <si>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</si>
  <si>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</si>
  <si>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</si>
  <si>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</si>
  <si>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</si>
  <si>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</si>
  <si>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</si>
  <si>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</si>
  <si>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</si>
  <si>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</si>
  <si>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</si>
  <si>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</si>
  <si>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</si>
  <si>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</si>
  <si>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</si>
  <si>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</si>
  <si>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</si>
  <si>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</si>
  <si>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</si>
  <si>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</si>
  <si>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</si>
  <si>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</si>
  <si>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</si>
  <si>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</si>
  <si>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</si>
  <si>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</si>
  <si>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</si>
  <si>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</si>
  <si>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</si>
  <si>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</si>
  <si>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</si>
  <si>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</si>
  <si>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</si>
  <si>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</si>
  <si>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</si>
  <si>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</si>
  <si>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</si>
  <si>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</si>
  <si>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</si>
  <si>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</si>
  <si>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</si>
  <si>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</si>
  <si>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</si>
  <si>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</si>
  <si>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</si>
  <si>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</si>
  <si>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</si>
  <si>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</si>
  <si>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</si>
  <si>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</si>
  <si>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</si>
  <si>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</si>
  <si>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</si>
  <si>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</si>
  <si>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</si>
  <si>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</si>
  <si>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</si>
  <si>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</si>
  <si>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</si>
  <si>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</si>
  <si>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</si>
  <si>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</si>
  <si>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</si>
  <si>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</si>
  <si>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</si>
  <si>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</si>
  <si>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</si>
  <si>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</si>
  <si>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</si>
  <si>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</si>
  <si>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</si>
  <si>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</si>
  <si>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</si>
  <si>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</si>
  <si>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</si>
  <si>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</si>
  <si>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</si>
  <si>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</si>
  <si>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</si>
  <si>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</si>
  <si>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</si>
  <si>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</si>
  <si>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</si>
  <si>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</si>
  <si>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</si>
  <si>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</si>
  <si>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</si>
  <si>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</si>
  <si>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</si>
  <si>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</si>
  <si>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</si>
  <si>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</si>
  <si>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</si>
  <si>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</si>
  <si>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</si>
  <si>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</si>
  <si>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</si>
  <si>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</si>
  <si>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</si>
  <si>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</si>
  <si>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</si>
  <si>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</si>
  <si>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</si>
  <si>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</si>
  <si>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</si>
  <si>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</si>
  <si>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</si>
  <si>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</si>
  <si>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</si>
  <si>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</si>
  <si>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</si>
  <si>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</si>
  <si>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</si>
  <si>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</si>
  <si>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</si>
  <si>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</si>
  <si>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</si>
  <si>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</si>
  <si>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</si>
  <si>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</si>
  <si>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</si>
  <si>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</si>
  <si>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</si>
  <si>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</si>
  <si>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</si>
  <si>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</si>
  <si>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</si>
  <si>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</si>
  <si>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</si>
  <si>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</si>
  <si>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</si>
  <si>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</si>
  <si>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</si>
  <si>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</si>
  <si>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</si>
  <si>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</si>
  <si>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</si>
  <si>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</si>
  <si>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</si>
  <si>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</si>
  <si>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</si>
  <si>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</si>
  <si>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</si>
  <si>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</si>
  <si>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</si>
  <si>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</si>
  <si>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</si>
  <si>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</si>
  <si>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</si>
  <si>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</si>
  <si>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</si>
  <si>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</si>
  <si>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</si>
  <si>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</si>
  <si>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</si>
  <si>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</si>
  <si>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</si>
  <si>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</si>
  <si>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</si>
  <si>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</si>
  <si>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</si>
  <si>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</si>
  <si>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</si>
  <si>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</si>
  <si>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</si>
  <si>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</si>
  <si>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</si>
  <si>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</si>
  <si>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</si>
  <si>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</si>
  <si>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</si>
  <si>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</si>
  <si>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</si>
  <si>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</si>
  <si>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</si>
  <si>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</si>
  <si>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</si>
  <si>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</si>
  <si>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</si>
  <si>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</si>
  <si>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</si>
  <si>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</si>
  <si>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</si>
  <si>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</si>
  <si>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</si>
  <si>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</si>
  <si>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</si>
  <si>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</si>
  <si>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</si>
  <si>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</si>
  <si>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</si>
  <si>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</si>
  <si>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</si>
  <si>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</si>
  <si>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</si>
  <si>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</si>
  <si>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</si>
  <si>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</si>
  <si>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</si>
  <si>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</si>
  <si>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</si>
  <si>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</si>
  <si>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</si>
  <si>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</si>
  <si>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</si>
  <si>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</si>
  <si>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</si>
  <si>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</si>
  <si>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</si>
  <si>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</si>
  <si>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</si>
  <si>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</si>
  <si>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</si>
  <si>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</si>
  <si>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</si>
  <si>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</si>
  <si>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</si>
  <si>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</si>
  <si>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</si>
  <si>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</si>
  <si>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</si>
  <si>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</si>
  <si>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</si>
  <si>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</si>
  <si>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</si>
  <si>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</si>
  <si>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</si>
  <si>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</si>
  <si>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</si>
  <si>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</si>
  <si>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</si>
  <si>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</si>
  <si>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</si>
  <si>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</si>
  <si>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</si>
  <si>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</si>
  <si>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</si>
  <si>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</si>
  <si>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</si>
  <si>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</si>
  <si>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</si>
  <si>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</si>
  <si>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</si>
  <si>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</si>
  <si>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</si>
  <si>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</si>
  <si>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</si>
  <si>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</si>
  <si>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</si>
  <si>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</si>
  <si>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</si>
  <si>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</si>
  <si>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</si>
  <si>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</si>
  <si>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</si>
  <si>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</si>
  <si>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</si>
  <si>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</si>
  <si>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</si>
  <si>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</si>
  <si>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</si>
  <si>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</si>
  <si>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</si>
  <si>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</si>
  <si>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</si>
  <si>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</si>
  <si>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</si>
  <si>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</si>
  <si>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</si>
  <si>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</si>
  <si>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</si>
  <si>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</si>
  <si>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</si>
  <si>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</si>
  <si>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</si>
  <si>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</si>
  <si>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</si>
  <si>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</si>
  <si>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</si>
  <si>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</si>
  <si>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</si>
  <si>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</si>
  <si>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</si>
  <si>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</si>
  <si>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</si>
  <si>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</si>
  <si>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</si>
  <si>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</si>
  <si>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</si>
  <si>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</si>
  <si>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</si>
  <si>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</si>
  <si>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</si>
  <si>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</si>
  <si>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</si>
  <si>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</si>
  <si>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</si>
  <si>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</si>
  <si>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</si>
  <si>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</si>
  <si>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</si>
  <si>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</si>
  <si>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</si>
  <si>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</si>
  <si>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</si>
  <si>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</si>
  <si>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</si>
  <si>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</si>
  <si>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</si>
  <si>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</si>
  <si>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</si>
  <si>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</si>
  <si>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</si>
  <si>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</si>
  <si>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</si>
  <si>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</si>
  <si>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</si>
  <si>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</si>
  <si>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</si>
  <si>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</si>
  <si>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</si>
  <si>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</si>
  <si>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</si>
  <si>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</si>
  <si>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</si>
  <si>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</si>
  <si>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</si>
  <si>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</si>
  <si>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</si>
  <si>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</si>
  <si>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</si>
  <si>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</si>
  <si>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</si>
  <si>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</si>
  <si>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</si>
  <si>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</si>
  <si>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</si>
  <si>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</si>
  <si>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</si>
  <si>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</si>
  <si>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</si>
  <si>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</si>
  <si>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</si>
  <si>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</si>
  <si>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</si>
  <si>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</si>
  <si>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</si>
  <si>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</si>
  <si>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</si>
  <si>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</si>
  <si>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</si>
  <si>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</si>
  <si>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</si>
  <si>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</si>
  <si>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</si>
  <si>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</si>
  <si>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</si>
  <si>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</si>
  <si>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</si>
  <si>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</si>
  <si>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</si>
  <si>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</si>
  <si>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</si>
  <si>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</si>
  <si>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</si>
  <si>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</si>
  <si>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</si>
  <si>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</si>
  <si>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</si>
  <si>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</si>
  <si>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</si>
  <si>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</si>
  <si>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</si>
  <si>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</si>
  <si>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</si>
  <si>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</si>
  <si>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</si>
  <si>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</si>
  <si>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</si>
  <si>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</si>
  <si>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</si>
  <si>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</si>
  <si>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</si>
  <si>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</si>
  <si>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</si>
  <si>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</si>
  <si>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</si>
  <si>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</si>
  <si>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</si>
  <si>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</si>
  <si>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</si>
  <si>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</si>
  <si>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</si>
  <si>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</si>
  <si>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</si>
  <si>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</si>
  <si>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</si>
  <si>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</si>
  <si>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</si>
  <si>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</si>
  <si>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</si>
  <si>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</si>
  <si>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</si>
  <si>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</si>
  <si>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</si>
  <si>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</si>
  <si>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</si>
  <si>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</si>
  <si>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</si>
  <si>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</si>
  <si>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</si>
  <si>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</si>
  <si>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</si>
  <si>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</si>
  <si>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</si>
  <si>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</si>
  <si>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</si>
  <si>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</si>
  <si>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</si>
  <si>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</si>
  <si>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</si>
  <si>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</si>
  <si>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</si>
  <si>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</si>
  <si>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</si>
  <si>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</si>
  <si>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</si>
  <si>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</si>
  <si>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</si>
  <si>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</si>
  <si>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</si>
  <si>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</si>
  <si>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</si>
  <si>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</si>
  <si>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</si>
  <si>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</si>
  <si>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</si>
  <si>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</si>
  <si>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</si>
  <si>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</si>
  <si>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</si>
  <si>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</si>
  <si>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</si>
  <si>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</si>
  <si>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</si>
  <si>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</si>
  <si>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</si>
  <si>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</si>
  <si>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</si>
  <si>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</si>
  <si>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</si>
  <si>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</si>
  <si>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</si>
  <si>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</si>
  <si>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</si>
  <si>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</si>
  <si>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</si>
  <si>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</si>
  <si>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</si>
  <si>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</si>
  <si>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</si>
  <si>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</si>
  <si>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</si>
  <si>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</si>
  <si>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</si>
  <si>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</si>
  <si>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</si>
  <si>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</si>
  <si>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</si>
  <si>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</si>
  <si>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</si>
  <si>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</si>
  <si>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</si>
  <si>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</si>
  <si>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</si>
  <si>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</si>
  <si>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</si>
  <si>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</si>
  <si>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</si>
  <si>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</si>
  <si>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</si>
  <si>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</si>
  <si>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</si>
  <si>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</si>
  <si>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</si>
  <si>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</si>
  <si>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</si>
  <si>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</si>
  <si>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</si>
  <si>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</si>
  <si>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</si>
  <si>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</si>
  <si>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</si>
  <si>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</si>
  <si>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</si>
  <si>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</si>
  <si>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</si>
  <si>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</si>
  <si>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</si>
  <si>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</si>
  <si>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</si>
  <si>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</si>
  <si>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</si>
  <si>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</si>
  <si>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</si>
  <si>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</si>
  <si>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</si>
  <si>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</si>
  <si>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</si>
  <si>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</si>
  <si>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</si>
  <si>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</si>
  <si>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</si>
  <si>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</si>
  <si>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</si>
  <si>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</si>
  <si>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</si>
  <si>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</si>
  <si>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</si>
  <si>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</si>
  <si>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</si>
  <si>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</si>
  <si>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</si>
  <si>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</si>
  <si>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</si>
  <si>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</si>
  <si>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</si>
  <si>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</si>
  <si>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</si>
  <si>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</si>
  <si>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</si>
  <si>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</si>
  <si>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</si>
  <si>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</si>
  <si>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</si>
  <si>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</si>
  <si>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</si>
  <si>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</si>
  <si>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</si>
  <si>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</si>
  <si>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</si>
  <si>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</si>
  <si>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</si>
  <si>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</si>
  <si>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</si>
  <si>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</si>
  <si>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</si>
  <si>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</si>
  <si>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</si>
  <si>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</si>
  <si>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</si>
  <si>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</si>
  <si>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</si>
  <si>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</si>
  <si>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</si>
  <si>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</si>
  <si>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</si>
  <si>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</si>
  <si>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</si>
  <si>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</si>
  <si>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</si>
  <si>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</si>
  <si>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</si>
  <si>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</si>
  <si>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</si>
  <si>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</si>
  <si>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</si>
  <si>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</si>
  <si>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</si>
  <si>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</si>
  <si>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</si>
  <si>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</si>
  <si>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</si>
  <si>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</si>
  <si>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</si>
  <si>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</si>
  <si>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</si>
  <si>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</si>
  <si>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</si>
  <si>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</si>
  <si>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</si>
  <si>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</si>
  <si>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</si>
  <si>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</si>
  <si>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</si>
  <si>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</si>
  <si>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</si>
  <si>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</si>
  <si>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</si>
  <si>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</si>
  <si>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</si>
  <si>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</si>
  <si>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</si>
  <si>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</si>
  <si>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</si>
  <si>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</si>
  <si>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</si>
  <si>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</si>
  <si>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</si>
  <si>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</si>
  <si>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</si>
  <si>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</si>
  <si>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</si>
  <si>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</si>
  <si>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</si>
  <si>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</si>
  <si>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</si>
  <si>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</si>
  <si>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</si>
  <si>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</si>
  <si>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</si>
  <si>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</si>
  <si>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</si>
  <si>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</si>
  <si>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</si>
  <si>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</si>
  <si>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</si>
  <si>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</si>
  <si>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</si>
  <si>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</si>
  <si>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</si>
  <si>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</si>
  <si>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</si>
  <si>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</si>
  <si>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</si>
  <si>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</si>
  <si>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</si>
  <si>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</si>
  <si>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</si>
  <si>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</si>
  <si>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</si>
  <si>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</si>
  <si>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</si>
  <si>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</si>
  <si>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</si>
  <si>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</si>
  <si>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</si>
  <si>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</si>
  <si>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</si>
  <si>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</si>
  <si>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</si>
  <si>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</si>
  <si>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</si>
  <si>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</si>
  <si>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</si>
  <si>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</si>
  <si>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</si>
  <si>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</si>
  <si>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</si>
  <si>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</si>
  <si>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</si>
  <si>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</si>
  <si>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</si>
  <si>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</si>
  <si>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</si>
  <si>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</si>
  <si>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</si>
  <si>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</si>
  <si>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</si>
  <si>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</si>
  <si>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</si>
  <si>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</si>
  <si>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</si>
  <si>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</si>
  <si>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</si>
  <si>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</si>
  <si>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</si>
  <si>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</si>
  <si>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</si>
  <si>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</si>
  <si>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</si>
  <si>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</si>
  <si>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</si>
  <si>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</si>
  <si>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</si>
  <si>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</si>
  <si>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</si>
  <si>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</si>
  <si>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</si>
  <si>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</si>
  <si>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</si>
  <si>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</si>
  <si>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</si>
  <si>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</si>
  <si>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</si>
  <si>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</si>
  <si>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</si>
  <si>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</si>
  <si>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</si>
  <si>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</si>
  <si>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</si>
  <si>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</si>
  <si>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</si>
  <si>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</si>
  <si>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</si>
  <si>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</si>
  <si>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</si>
  <si>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</si>
  <si>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</si>
  <si>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</si>
  <si>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</si>
  <si>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</si>
  <si>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</si>
  <si>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</si>
  <si>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</si>
  <si>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</si>
  <si>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</si>
  <si>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</si>
  <si>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</si>
  <si>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</si>
  <si>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</si>
  <si>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</si>
  <si>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</si>
  <si>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</si>
  <si>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</si>
  <si>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</si>
  <si>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</si>
  <si>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</si>
  <si>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</si>
  <si>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</si>
  <si>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</si>
  <si>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</si>
  <si>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</si>
  <si>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</si>
  <si>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</si>
  <si>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</si>
  <si>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</si>
  <si>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</si>
  <si>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</si>
  <si>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</si>
  <si>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</si>
  <si>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</si>
  <si>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</si>
  <si>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</si>
  <si>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</si>
  <si>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</si>
  <si>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</si>
  <si>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</si>
  <si>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</si>
  <si>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</si>
  <si>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</si>
  <si>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</si>
  <si>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</si>
  <si>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</si>
  <si>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</si>
  <si>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</si>
  <si>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</si>
  <si>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</si>
  <si>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</si>
  <si>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</si>
  <si>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</si>
  <si>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</si>
  <si>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</si>
  <si>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</si>
  <si>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</si>
  <si>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</si>
  <si>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</si>
  <si>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</si>
  <si>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</si>
  <si>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</si>
  <si>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</si>
  <si>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</si>
  <si>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</si>
  <si>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</si>
  <si>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</si>
  <si>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</si>
  <si>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</si>
  <si>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</si>
  <si>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</si>
  <si>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</si>
  <si>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</si>
  <si>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</si>
  <si>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</si>
  <si>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</si>
  <si>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</si>
  <si>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</si>
  <si>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</si>
  <si>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</si>
  <si>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</si>
  <si>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</si>
  <si>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</si>
  <si>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</si>
  <si>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</si>
  <si>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</si>
  <si>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</si>
  <si>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</si>
  <si>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</si>
  <si>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</si>
  <si>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</si>
  <si>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</si>
  <si>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</si>
  <si>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</si>
  <si>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</si>
  <si>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</si>
  <si>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</si>
  <si>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</si>
  <si>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</si>
  <si>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</si>
  <si>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</si>
  <si>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</si>
  <si>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</si>
  <si>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</si>
  <si>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</si>
  <si>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</si>
  <si>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</si>
  <si>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</si>
  <si>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</si>
  <si>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</si>
  <si>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</si>
  <si>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</si>
  <si>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</si>
  <si>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</si>
  <si>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</si>
  <si>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</si>
  <si>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</si>
  <si>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</si>
  <si>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</si>
  <si>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</si>
  <si>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</si>
  <si>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</si>
  <si>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</si>
  <si>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</si>
  <si>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</si>
  <si>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</si>
  <si>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</si>
  <si>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</si>
  <si>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</si>
  <si>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</si>
  <si>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</si>
  <si>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</si>
  <si>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</si>
  <si>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</si>
  <si>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</si>
  <si>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</si>
  <si>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</si>
  <si>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</si>
  <si>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</si>
  <si>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</si>
  <si>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</si>
  <si>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</si>
  <si>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</si>
  <si>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</si>
  <si>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</si>
  <si>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</si>
  <si>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</si>
  <si>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</si>
  <si>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</si>
  <si>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</si>
  <si>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</si>
  <si>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</si>
  <si>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</si>
  <si>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</si>
  <si>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</si>
  <si>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</si>
  <si>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</si>
  <si>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</si>
  <si>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</si>
  <si>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</si>
  <si>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</si>
  <si>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</si>
  <si>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</si>
  <si>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</si>
  <si>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</si>
  <si>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</si>
  <si>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</si>
  <si>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</si>
  <si>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</si>
  <si>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</si>
  <si>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</si>
  <si>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</si>
  <si>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</si>
  <si>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</si>
  <si>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</si>
  <si>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</si>
  <si>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</si>
  <si>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</si>
  <si>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</si>
  <si>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</si>
  <si>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</si>
  <si>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</si>
  <si>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</si>
  <si>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</si>
  <si>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</si>
  <si>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</si>
  <si>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</si>
  <si>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</si>
  <si>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</si>
  <si>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</si>
  <si>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</si>
  <si>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</si>
  <si>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</si>
  <si>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</si>
  <si>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</si>
  <si>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</si>
  <si>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</si>
  <si>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</si>
  <si>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</si>
  <si>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</si>
  <si>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</si>
  <si>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</si>
  <si>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</si>
  <si>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</si>
  <si>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</si>
  <si>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</si>
  <si>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</si>
  <si>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</si>
  <si>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</si>
  <si>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</si>
  <si>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</si>
  <si>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</si>
  <si>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</si>
  <si>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</si>
  <si>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</si>
  <si>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</si>
  <si>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</si>
  <si>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</si>
  <si>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</si>
  <si>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</si>
  <si>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</si>
  <si>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</si>
  <si>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</si>
  <si>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</si>
  <si>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</si>
  <si>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</si>
  <si>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</si>
  <si>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</si>
  <si>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</si>
  <si>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</si>
  <si>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</si>
  <si>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</si>
  <si>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</si>
  <si>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</si>
  <si>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</si>
  <si>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</si>
  <si>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</si>
  <si>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</si>
  <si>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</si>
  <si>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</si>
  <si>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</si>
  <si>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</si>
  <si>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</si>
  <si>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</si>
  <si>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</si>
  <si>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</si>
  <si>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</si>
  <si>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</si>
  <si>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</si>
  <si>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</si>
  <si>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</si>
  <si>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</si>
  <si>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</si>
  <si>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</si>
  <si>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</si>
  <si>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</si>
  <si>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</si>
  <si>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</si>
  <si>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</si>
  <si>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</si>
  <si>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</si>
  <si>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</si>
  <si>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</si>
  <si>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</si>
  <si>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</si>
  <si>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</si>
  <si>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</si>
  <si>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</si>
  <si>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</si>
  <si>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</si>
  <si>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</si>
  <si>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</si>
  <si>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</si>
  <si>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</si>
  <si>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</si>
  <si>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</si>
  <si>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</si>
  <si>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</si>
  <si>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</si>
  <si>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</si>
  <si>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</si>
  <si>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</si>
  <si>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</si>
  <si>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</si>
  <si>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</si>
  <si>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</si>
  <si>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</si>
  <si>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</si>
  <si>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</si>
  <si>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</si>
  <si>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</si>
  <si>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</si>
  <si>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</si>
  <si>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</si>
  <si>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</si>
  <si>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</si>
  <si>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</si>
  <si>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</si>
  <si>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</si>
  <si>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</si>
  <si>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</si>
  <si>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</si>
  <si>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</si>
  <si>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</si>
  <si>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</si>
  <si>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</si>
  <si>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</si>
  <si>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</si>
  <si>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</si>
  <si>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</si>
  <si>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</si>
  <si>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</si>
  <si>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</si>
  <si>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</si>
  <si>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</si>
  <si>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</si>
  <si>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</si>
  <si>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</si>
  <si>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</si>
  <si>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</si>
  <si>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</si>
  <si>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</si>
  <si>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</si>
  <si>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</si>
  <si>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</si>
  <si>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</si>
  <si>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</si>
  <si>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</si>
  <si>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</si>
  <si>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</si>
  <si>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</si>
  <si>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</si>
  <si>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</si>
  <si>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</si>
  <si>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</si>
  <si>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</si>
  <si>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</si>
  <si>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</si>
  <si>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</si>
  <si>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</si>
  <si>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</si>
  <si>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</si>
  <si>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</si>
  <si>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</si>
  <si>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</si>
  <si>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</si>
  <si>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</si>
  <si>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</si>
  <si>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</si>
  <si>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</si>
  <si>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</si>
  <si>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</si>
  <si>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</si>
  <si>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</si>
  <si>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</si>
  <si>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</si>
  <si>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</si>
  <si>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</si>
  <si>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</si>
  <si>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</si>
  <si>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</si>
  <si>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</si>
  <si>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</si>
  <si>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</si>
  <si>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</si>
  <si>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</si>
  <si>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</si>
  <si>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</si>
  <si>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</si>
  <si>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</si>
  <si>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</si>
  <si>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</si>
  <si>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</si>
  <si>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</si>
  <si>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</si>
  <si>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</si>
  <si>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</si>
  <si>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</si>
  <si>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</si>
  <si>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</si>
  <si>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</si>
  <si>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</si>
  <si>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</si>
  <si>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</si>
  <si>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</si>
  <si>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</si>
  <si>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</si>
  <si>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</si>
  <si>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</si>
  <si>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</si>
  <si>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</si>
  <si>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</si>
  <si>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</si>
  <si>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</si>
  <si>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</si>
  <si>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</si>
  <si>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</si>
  <si>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</si>
  <si>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</si>
  <si>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</si>
  <si>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</si>
  <si>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</si>
  <si>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</si>
  <si>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</si>
  <si>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</si>
  <si>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</si>
  <si>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</si>
  <si>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</si>
  <si>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</si>
  <si>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</si>
  <si>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</si>
  <si>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</si>
  <si>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</si>
  <si>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</si>
  <si>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</si>
  <si>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</si>
  <si>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</si>
  <si>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</si>
  <si>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</si>
  <si>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</si>
  <si>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</si>
  <si>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</si>
  <si>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</si>
  <si>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</si>
  <si>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</si>
  <si>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</si>
  <si>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</si>
  <si>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</si>
  <si>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</si>
  <si>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</si>
  <si>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</si>
  <si>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</si>
  <si>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</si>
  <si>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</si>
  <si>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</si>
  <si>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</si>
  <si>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</si>
  <si>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</si>
  <si>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</si>
  <si>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</si>
  <si>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</si>
  <si>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</si>
  <si>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</si>
  <si>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</si>
  <si>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</si>
  <si>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</si>
  <si>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</si>
  <si>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</si>
  <si>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</si>
  <si>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</si>
  <si>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</si>
  <si>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</si>
  <si>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</si>
  <si>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</si>
  <si>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</si>
  <si>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</si>
  <si>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</si>
  <si>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</si>
  <si>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</si>
  <si>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</si>
  <si>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</si>
  <si>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</si>
  <si>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</si>
  <si>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</si>
  <si>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</si>
  <si>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</si>
  <si>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</si>
  <si>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</si>
  <si>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</si>
  <si>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</si>
  <si>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</si>
  <si>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</si>
  <si>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</si>
  <si>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</si>
  <si>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</si>
  <si>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</si>
  <si>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</si>
  <si>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</si>
  <si>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</si>
  <si>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</si>
  <si>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</si>
  <si>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</si>
  <si>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</si>
  <si>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</si>
  <si>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</si>
  <si>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</si>
  <si>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</si>
  <si>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</si>
  <si>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</si>
  <si>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</si>
  <si>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</si>
  <si>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</si>
  <si>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</si>
  <si>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</si>
  <si>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</si>
  <si>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</si>
  <si>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</si>
  <si>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</si>
  <si>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</si>
  <si>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</si>
  <si>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</si>
  <si>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</si>
  <si>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</si>
  <si>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</si>
  <si>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</si>
  <si>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</si>
  <si>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</si>
  <si>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</si>
  <si>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</si>
  <si>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</si>
  <si>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</si>
  <si>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</si>
  <si>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</si>
  <si>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</si>
  <si>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</si>
  <si>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</si>
  <si>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</si>
  <si>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</si>
  <si>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</si>
  <si>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</si>
  <si>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</si>
  <si>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</si>
  <si>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</si>
  <si>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</si>
  <si>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</si>
  <si>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</si>
  <si>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</si>
  <si>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</si>
  <si>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</si>
  <si>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</si>
  <si>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</si>
  <si>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</si>
  <si>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</si>
  <si>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</si>
  <si>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</si>
  <si>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</si>
  <si>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</si>
  <si>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</si>
  <si>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</si>
  <si>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</si>
  <si>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</si>
  <si>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</si>
  <si>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</si>
  <si>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</si>
  <si>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</si>
  <si>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</si>
  <si>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</si>
  <si>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</si>
  <si>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</si>
  <si>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</si>
  <si>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</si>
  <si>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</si>
  <si>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</si>
  <si>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</si>
  <si>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</si>
  <si>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</si>
  <si>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</si>
  <si>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</si>
  <si>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</si>
  <si>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</si>
  <si>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</si>
  <si>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</si>
  <si>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</si>
  <si>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</si>
  <si>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</si>
  <si>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</si>
  <si>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</si>
  <si>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</si>
  <si>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</si>
  <si>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</si>
  <si>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</si>
  <si>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</si>
  <si>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</si>
  <si>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</si>
  <si>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</si>
  <si>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</si>
  <si>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</si>
  <si>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</si>
  <si>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</si>
  <si>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</si>
  <si>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</si>
  <si>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</si>
  <si>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</si>
  <si>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</si>
  <si>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</si>
  <si>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</si>
  <si>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</si>
  <si>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</si>
  <si>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</si>
  <si>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</si>
  <si>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</si>
  <si>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</si>
  <si>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</si>
  <si>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</si>
  <si>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</si>
  <si>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</si>
  <si>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</si>
  <si>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</si>
  <si>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</si>
  <si>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</si>
  <si>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</si>
  <si>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</si>
  <si>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</si>
  <si>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</si>
  <si>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</si>
  <si>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</si>
  <si>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</si>
  <si>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</si>
  <si>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</si>
  <si>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</si>
  <si>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</si>
  <si>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</si>
  <si>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</si>
  <si>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</si>
  <si>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</si>
  <si>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</si>
  <si>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</si>
  <si>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</si>
  <si>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</si>
  <si>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</si>
  <si>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</si>
  <si>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</si>
  <si>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</si>
  <si>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</si>
  <si>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</si>
  <si>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</si>
  <si>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</si>
  <si>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</si>
  <si>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</si>
  <si>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</si>
  <si>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</si>
  <si>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</si>
  <si>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</si>
  <si>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</si>
  <si>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</si>
  <si>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</si>
  <si>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</si>
  <si>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</si>
  <si>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</si>
  <si>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</si>
  <si>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</si>
  <si>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</si>
  <si>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</si>
  <si>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</si>
  <si>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</si>
  <si>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</si>
  <si>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</si>
  <si>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</si>
  <si>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</si>
  <si>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</si>
  <si>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</si>
  <si>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</si>
  <si>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</si>
  <si>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</si>
  <si>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</si>
  <si>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</si>
  <si>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</si>
  <si>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</si>
  <si>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</si>
  <si>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</si>
  <si>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</si>
  <si>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</si>
  <si>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</si>
  <si>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</si>
  <si>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</si>
  <si>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</si>
  <si>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</si>
  <si>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</si>
  <si>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</si>
  <si>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</si>
  <si>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</si>
  <si>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</si>
  <si>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</si>
  <si>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</si>
  <si>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</si>
  <si>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</si>
  <si>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</si>
  <si>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</si>
  <si>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</si>
  <si>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</si>
  <si>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</si>
  <si>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</si>
  <si>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</si>
  <si>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</si>
  <si>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</si>
  <si>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</si>
  <si>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</si>
  <si>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</si>
  <si>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</si>
  <si>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</si>
  <si>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</si>
  <si>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</si>
  <si>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</si>
  <si>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</si>
  <si>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</si>
  <si>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</si>
  <si>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</si>
  <si>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</si>
  <si>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</si>
  <si>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</si>
  <si>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</si>
  <si>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</si>
  <si>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</si>
  <si>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</si>
  <si>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</si>
  <si>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</si>
  <si>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</si>
  <si>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</si>
  <si>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</si>
  <si>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</si>
  <si>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</si>
  <si>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</si>
  <si>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</si>
  <si>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</si>
  <si>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</si>
  <si>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</si>
  <si>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</si>
  <si>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</si>
  <si>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</si>
  <si>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</si>
  <si>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</si>
  <si>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</si>
  <si>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</si>
  <si>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</si>
  <si>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</si>
  <si>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</si>
  <si>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</si>
  <si>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</si>
  <si>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</si>
  <si>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</si>
  <si>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</si>
  <si>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</si>
  <si>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</si>
  <si>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</si>
  <si>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</si>
  <si>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</si>
  <si>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</si>
  <si>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</si>
  <si>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</si>
  <si>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</si>
  <si>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</si>
  <si>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</si>
  <si>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</si>
  <si>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</si>
  <si>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</si>
  <si>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</si>
  <si>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</si>
  <si>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</si>
  <si>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</si>
  <si>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</si>
  <si>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</si>
  <si>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</si>
  <si>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</si>
  <si>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</si>
  <si>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</si>
  <si>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</si>
  <si>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</si>
  <si>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</si>
  <si>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</si>
  <si>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</si>
  <si>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</si>
  <si>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</si>
  <si>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</si>
  <si>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</si>
  <si>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</si>
  <si>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</si>
  <si>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</si>
  <si>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</si>
  <si>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</si>
  <si>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</si>
  <si>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</si>
  <si>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</si>
  <si>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</si>
  <si>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</si>
  <si>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</si>
  <si>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</si>
  <si>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</si>
  <si>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</si>
  <si>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</si>
  <si>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</si>
  <si>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</si>
  <si>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</si>
  <si>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</si>
  <si>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</si>
  <si>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</si>
  <si>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</si>
  <si>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</si>
  <si>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</si>
  <si>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</si>
  <si>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</si>
  <si>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</si>
  <si>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</si>
  <si>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</si>
  <si>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</si>
  <si>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</si>
  <si>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</si>
  <si>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</si>
  <si>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</si>
  <si>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</si>
  <si>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</si>
  <si>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</si>
  <si>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</si>
  <si>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</si>
  <si>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</si>
  <si>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</si>
  <si>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</si>
  <si>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</si>
  <si>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</si>
  <si>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</si>
  <si>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</si>
  <si>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</si>
  <si>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</si>
  <si>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</si>
  <si>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</si>
  <si>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</si>
  <si>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</si>
  <si>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</si>
  <si>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</si>
  <si>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</si>
  <si>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</si>
  <si>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</si>
  <si>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</si>
  <si>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</si>
  <si>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</si>
  <si>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</si>
  <si>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</si>
  <si>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</si>
  <si>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</si>
  <si>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</si>
  <si>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</si>
  <si>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</si>
  <si>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</si>
  <si>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</si>
  <si>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</si>
  <si>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</si>
  <si>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</si>
  <si>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</si>
  <si>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</si>
  <si>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</si>
  <si>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</si>
  <si>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</si>
  <si>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</si>
  <si>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</si>
  <si>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</si>
  <si>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</si>
  <si>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</si>
  <si>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</si>
  <si>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</si>
  <si>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</si>
  <si>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</si>
  <si>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</si>
  <si>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</si>
  <si>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</si>
  <si>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</si>
  <si>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</si>
  <si>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</si>
  <si>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</si>
  <si>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</si>
  <si>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</si>
  <si>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</si>
  <si>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</si>
  <si>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</si>
  <si>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</si>
  <si>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</si>
  <si>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</si>
  <si>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</si>
  <si>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</si>
  <si>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</si>
  <si>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</si>
  <si>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</si>
  <si>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</si>
  <si>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</si>
  <si>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</si>
  <si>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</si>
  <si>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</si>
  <si>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</si>
  <si>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</si>
  <si>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</si>
  <si>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</si>
  <si>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</si>
  <si>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</si>
  <si>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</si>
  <si>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</si>
  <si>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</si>
  <si>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</si>
  <si>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</si>
  <si>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</si>
  <si>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</si>
  <si>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</si>
  <si>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</si>
  <si>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</si>
  <si>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</si>
  <si>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</si>
  <si>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</si>
  <si>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</si>
  <si>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</si>
  <si>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</si>
  <si>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</si>
  <si>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</si>
  <si>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</si>
  <si>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</si>
  <si>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</si>
  <si>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</si>
  <si>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</si>
  <si>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</si>
  <si>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</si>
  <si>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</si>
  <si>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</si>
  <si>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</si>
  <si>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</si>
  <si>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</si>
  <si>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</si>
  <si>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</si>
  <si>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</si>
  <si>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</si>
  <si>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</si>
  <si>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</si>
  <si>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</si>
  <si>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</si>
  <si>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</si>
  <si>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</si>
  <si>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</si>
  <si>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</si>
  <si>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</si>
  <si>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</si>
  <si>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</si>
  <si>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</si>
  <si>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</si>
  <si>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</si>
  <si>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</si>
  <si>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</si>
  <si>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</si>
  <si>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</si>
  <si>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</si>
  <si>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</si>
  <si>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</si>
  <si>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</si>
  <si>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</si>
  <si>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</si>
  <si>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</si>
  <si>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</si>
  <si>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</si>
  <si>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</si>
  <si>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</si>
  <si>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</si>
  <si>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</si>
  <si>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</si>
  <si>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</si>
  <si>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</si>
  <si>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</si>
  <si>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</si>
  <si>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</si>
  <si>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</si>
  <si>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</si>
  <si>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</si>
  <si>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</si>
  <si>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</si>
  <si>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</si>
  <si>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</si>
  <si>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</si>
  <si>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</si>
  <si>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</si>
  <si>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</si>
  <si>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</si>
  <si>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</si>
  <si>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</si>
  <si>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</si>
  <si>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</si>
  <si>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</si>
  <si>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</si>
  <si>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</si>
  <si>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</si>
  <si>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</si>
  <si>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</si>
  <si>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</si>
  <si>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</si>
  <si>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</si>
  <si>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</si>
  <si>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</si>
  <si>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</si>
  <si>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</si>
  <si>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</si>
  <si>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</si>
  <si>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</si>
  <si>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</si>
  <si>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</si>
  <si>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</si>
  <si>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</si>
  <si>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</si>
  <si>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</si>
  <si>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</si>
  <si>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</si>
  <si>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</si>
  <si>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</si>
  <si>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</si>
  <si>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</si>
  <si>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</si>
  <si>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</si>
  <si>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</si>
  <si>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</si>
  <si>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</si>
  <si>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</si>
  <si>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</si>
  <si>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</si>
  <si>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</si>
  <si>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</si>
  <si>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</si>
  <si>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</si>
  <si>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</si>
  <si>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</si>
  <si>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</si>
  <si>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</si>
  <si>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</si>
  <si>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</si>
  <si>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</si>
  <si>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</si>
  <si>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</si>
  <si>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</si>
  <si>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</si>
  <si>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</si>
  <si>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</si>
  <si>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</si>
  <si>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</si>
  <si>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</si>
  <si>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</si>
  <si>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</si>
  <si>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</si>
  <si>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</si>
  <si>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</si>
  <si>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</si>
  <si>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</si>
  <si>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</si>
  <si>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</si>
  <si>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</si>
  <si>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</si>
  <si>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</si>
  <si>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</si>
  <si>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</si>
  <si>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</si>
  <si>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</si>
  <si>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</si>
  <si>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</si>
  <si>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</si>
  <si>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</si>
  <si>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</si>
  <si>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</si>
  <si>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</si>
  <si>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</si>
  <si>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</si>
  <si>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</si>
  <si>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</si>
  <si>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</si>
  <si>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</si>
  <si>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</si>
  <si>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</si>
  <si>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</si>
  <si>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</si>
  <si>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</si>
  <si>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</si>
  <si>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</si>
  <si>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</si>
  <si>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</si>
  <si>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</si>
  <si>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</si>
  <si>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</si>
  <si>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</si>
  <si>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</si>
  <si>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</si>
  <si>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</si>
  <si>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</si>
  <si>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</si>
  <si>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</si>
  <si>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</si>
  <si>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</si>
  <si>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</si>
  <si>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</si>
  <si>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</si>
  <si>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</si>
  <si>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</si>
  <si>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</si>
  <si>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</si>
  <si>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</si>
  <si>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</si>
  <si>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</si>
  <si>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</si>
  <si>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</si>
  <si>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</si>
  <si>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</si>
  <si>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</si>
  <si>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</si>
  <si>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</si>
  <si>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</si>
  <si>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</si>
  <si>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</si>
  <si>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</si>
  <si>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</si>
  <si>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</si>
  <si>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</si>
  <si>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</si>
  <si>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</si>
  <si>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</si>
  <si>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</si>
  <si>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</si>
  <si>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</si>
  <si>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</si>
  <si>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</si>
  <si>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</si>
  <si>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</si>
  <si>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</si>
  <si>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</si>
  <si>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</si>
  <si>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</si>
  <si>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</si>
  <si>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</si>
  <si>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</si>
  <si>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</si>
  <si>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</si>
  <si>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</si>
  <si>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</si>
  <si>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</si>
  <si>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</si>
  <si>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</si>
  <si>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</si>
  <si>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</si>
  <si>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</si>
  <si>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</si>
  <si>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</si>
  <si>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</si>
  <si>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</si>
  <si>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</si>
  <si>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</si>
  <si>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</si>
  <si>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</si>
  <si>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</si>
  <si>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</si>
  <si>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</si>
  <si>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</si>
  <si>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</si>
  <si>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</si>
  <si>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</si>
  <si>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</si>
  <si>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</si>
  <si>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</si>
  <si>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</si>
  <si>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</si>
  <si>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</si>
  <si>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</si>
  <si>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</si>
  <si>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</si>
  <si>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</si>
  <si>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</si>
  <si>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</si>
  <si>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</si>
  <si>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</si>
  <si>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</si>
  <si>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</si>
  <si>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</si>
  <si>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</si>
  <si>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</si>
  <si>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</si>
  <si>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</si>
  <si>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</si>
  <si>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</si>
  <si>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</si>
  <si>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</si>
  <si>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</si>
  <si>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</si>
  <si>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</si>
  <si>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</si>
  <si>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</si>
  <si>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</si>
  <si>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</si>
  <si>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</si>
  <si>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</si>
  <si>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</si>
  <si>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</si>
  <si>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</si>
  <si>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</si>
  <si>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</si>
  <si>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</si>
  <si>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</si>
  <si>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</si>
  <si>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</si>
  <si>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</si>
  <si>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</si>
  <si>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</si>
  <si>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</si>
  <si>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</si>
  <si>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</si>
  <si>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</si>
  <si>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</si>
  <si>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</si>
  <si>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</si>
  <si>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</si>
  <si>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</si>
  <si>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</si>
  <si>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</si>
  <si>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</si>
  <si>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</si>
  <si>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</si>
  <si>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</si>
  <si>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</si>
  <si>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</si>
  <si>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</si>
  <si>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</si>
  <si>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</si>
  <si>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</si>
  <si>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</si>
  <si>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</si>
  <si>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</si>
  <si>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</si>
  <si>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</si>
  <si>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</si>
  <si>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</si>
  <si>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</si>
  <si>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</si>
  <si>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</si>
  <si>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</si>
  <si>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</si>
  <si>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</si>
  <si>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</si>
  <si>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</si>
  <si>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</si>
  <si>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</si>
  <si>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</si>
  <si>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</si>
  <si>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</si>
  <si>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</si>
  <si>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</si>
  <si>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</si>
  <si>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</si>
  <si>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</si>
  <si>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</si>
  <si>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</si>
  <si>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</si>
  <si>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</si>
  <si>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</si>
  <si>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</si>
  <si>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</si>
  <si>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</si>
  <si>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</si>
  <si>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</si>
  <si>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</si>
  <si>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</si>
  <si>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</si>
  <si>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</si>
  <si>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</si>
  <si>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</si>
  <si>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</si>
  <si>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</si>
  <si>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</si>
  <si>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</si>
  <si>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</si>
  <si>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</si>
  <si>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</si>
  <si>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</si>
  <si>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</si>
  <si>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</si>
  <si>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</si>
  <si>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</si>
  <si>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</si>
  <si>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</si>
  <si>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</si>
  <si>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</si>
  <si>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</si>
  <si>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</si>
  <si>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</si>
  <si>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</si>
  <si>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</si>
  <si>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</si>
  <si>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</si>
  <si>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</si>
  <si>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</si>
  <si>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</si>
  <si>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</si>
  <si>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</si>
  <si>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</si>
  <si>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</si>
  <si>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</si>
  <si>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</si>
  <si>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</si>
  <si>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</si>
  <si>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</si>
  <si>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</si>
  <si>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</si>
  <si>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</si>
  <si>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</si>
  <si>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</si>
  <si>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</si>
  <si>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</si>
  <si>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</si>
  <si>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</si>
  <si>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</si>
  <si>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</si>
  <si>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</si>
  <si>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</si>
  <si>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</si>
  <si>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</si>
  <si>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</si>
  <si>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</si>
  <si>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</si>
  <si>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</si>
  <si>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</si>
  <si>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</si>
  <si>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</si>
  <si>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</si>
  <si>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</si>
  <si>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</si>
  <si>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</si>
  <si>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</si>
  <si>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</si>
  <si>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</si>
  <si>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</si>
  <si>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</si>
  <si>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</si>
  <si>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</si>
  <si>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</si>
  <si>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</si>
  <si>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</si>
  <si>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</si>
  <si>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</si>
  <si>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</si>
  <si>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</si>
  <si>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</si>
  <si>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</si>
  <si>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</si>
  <si>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</si>
  <si>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</si>
  <si>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</si>
  <si>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</si>
  <si>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</si>
  <si>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</si>
  <si>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</si>
  <si>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</si>
  <si>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</si>
  <si>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</si>
  <si>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</si>
  <si>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</si>
  <si>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</si>
  <si>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</si>
  <si>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</si>
  <si>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</si>
  <si>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</si>
  <si>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</si>
  <si>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</si>
  <si>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</si>
  <si>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</si>
  <si>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</si>
  <si>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</si>
  <si>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</si>
  <si>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</si>
  <si>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</si>
  <si>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</si>
  <si>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</si>
  <si>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</si>
  <si>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</si>
  <si>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</si>
  <si>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</si>
  <si>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</si>
  <si>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</si>
  <si>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</si>
  <si>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</si>
  <si>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</si>
  <si>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</si>
  <si>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</si>
  <si>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</si>
  <si>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</si>
  <si>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</si>
  <si>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</si>
  <si>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</si>
  <si>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</si>
  <si>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</si>
  <si>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</si>
  <si>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</si>
  <si>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</si>
  <si>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</si>
  <si>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</si>
  <si>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</si>
  <si>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</si>
  <si>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</si>
  <si>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</si>
  <si>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</si>
  <si>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</si>
  <si>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</si>
  <si>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</si>
  <si>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</si>
  <si>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</si>
  <si>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</si>
  <si>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</si>
  <si>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</si>
  <si>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</si>
  <si>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</si>
  <si>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</si>
  <si>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</si>
  <si>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</si>
  <si>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</si>
  <si>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</si>
  <si>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</si>
  <si>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</si>
  <si>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</si>
  <si>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</si>
  <si>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</si>
  <si>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</si>
  <si>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</si>
  <si>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</si>
  <si>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</si>
  <si>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</si>
  <si>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</si>
  <si>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</si>
  <si>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</si>
  <si>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</si>
  <si>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</si>
  <si>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</si>
  <si>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</si>
  <si>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</si>
  <si>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</si>
  <si>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</si>
  <si>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</si>
  <si>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</si>
  <si>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</si>
  <si>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</si>
  <si>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</si>
  <si>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</si>
  <si>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</si>
  <si>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</si>
  <si>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</si>
  <si>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</si>
  <si>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</si>
  <si>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</si>
  <si>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</si>
  <si>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</si>
  <si>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</si>
  <si>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</si>
  <si>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</si>
  <si>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</si>
  <si>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</si>
  <si>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</si>
  <si>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</si>
  <si>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</si>
  <si>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</si>
  <si>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</si>
  <si>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</si>
  <si>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</si>
  <si>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</si>
  <si>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</si>
  <si>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</si>
  <si>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</si>
  <si>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</si>
  <si>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</si>
  <si>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</si>
  <si>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</si>
  <si>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</si>
  <si>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</si>
  <si>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</si>
  <si>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</si>
  <si>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</si>
  <si>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</si>
  <si>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</si>
  <si>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</si>
  <si>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</si>
  <si>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</si>
  <si>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</si>
  <si>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</si>
  <si>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</si>
  <si>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</si>
  <si>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</si>
  <si>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</si>
  <si>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</si>
  <si>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</si>
  <si>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</si>
  <si>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</si>
  <si>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</si>
  <si>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</si>
  <si>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</si>
  <si>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</si>
  <si>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</si>
  <si>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</si>
  <si>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</si>
  <si>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</si>
  <si>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</si>
  <si>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</si>
  <si>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</si>
  <si>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</si>
  <si>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</si>
  <si>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</si>
  <si>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</si>
  <si>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</si>
  <si>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</si>
  <si>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</si>
  <si>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</si>
  <si>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</si>
  <si>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</si>
  <si>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</si>
  <si>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</si>
  <si>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</si>
  <si>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</si>
  <si>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</si>
  <si>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</si>
  <si>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</si>
  <si>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</si>
  <si>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</si>
  <si>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</si>
  <si>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</si>
  <si>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</si>
  <si>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</si>
  <si>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</si>
  <si>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</si>
  <si>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</si>
  <si>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</si>
  <si>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</si>
  <si>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</si>
  <si>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</si>
  <si>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</si>
  <si>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</si>
  <si>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</si>
  <si>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</si>
  <si>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</si>
  <si>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</si>
  <si>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</si>
  <si>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</si>
  <si>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</si>
  <si>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</si>
  <si>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</si>
  <si>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</si>
  <si>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</si>
  <si>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</si>
  <si>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</si>
  <si>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</si>
  <si>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</si>
  <si>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</si>
  <si>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</si>
  <si>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</si>
  <si>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</si>
  <si>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</si>
  <si>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</si>
  <si>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</si>
  <si>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</si>
  <si>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</si>
  <si>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</si>
  <si>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</si>
  <si>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</si>
  <si>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</si>
  <si>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</si>
  <si>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</si>
  <si>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</si>
  <si>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</si>
  <si>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</si>
  <si>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</si>
  <si>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</si>
  <si>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</si>
  <si>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</si>
  <si>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</si>
  <si>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</si>
  <si>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</si>
  <si>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</si>
  <si>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</si>
  <si>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</si>
  <si>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</si>
  <si>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</si>
  <si>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</si>
  <si>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</si>
  <si>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</si>
  <si>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</si>
  <si>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</si>
  <si>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</si>
  <si>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</si>
  <si>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</si>
  <si>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</si>
  <si>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</si>
  <si>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</si>
  <si>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</si>
  <si>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</si>
  <si>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</si>
  <si>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</si>
  <si>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</si>
  <si>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</si>
  <si>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</si>
  <si>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</si>
  <si>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</si>
  <si>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</si>
  <si>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</si>
  <si>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</si>
  <si>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</si>
  <si>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</si>
  <si>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</si>
  <si>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</si>
  <si>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</si>
  <si>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</si>
  <si>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</si>
  <si>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</si>
  <si>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</si>
  <si>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</si>
  <si>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</si>
  <si>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</si>
  <si>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</si>
  <si>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</si>
  <si>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</si>
  <si>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</si>
  <si>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</si>
  <si>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</si>
  <si>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</si>
  <si>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</si>
  <si>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</si>
  <si>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</si>
  <si>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</si>
  <si>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</si>
  <si>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</si>
  <si>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</si>
  <si>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</si>
  <si>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</si>
  <si>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</si>
  <si>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</si>
  <si>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</si>
  <si>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</si>
  <si>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</si>
  <si>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</si>
  <si>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</si>
  <si>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</si>
  <si>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</si>
  <si>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</si>
  <si>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</si>
  <si>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</si>
  <si>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</si>
  <si>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</si>
  <si>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</si>
  <si>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</si>
  <si>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</si>
  <si>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</si>
  <si>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</si>
  <si>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</si>
  <si>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</si>
  <si>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</si>
  <si>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</si>
  <si>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</si>
  <si>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</si>
  <si>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</si>
  <si>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</si>
  <si>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</si>
  <si>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</si>
  <si>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</si>
  <si>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</si>
  <si>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</si>
  <si>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</si>
  <si>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</si>
  <si>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</si>
  <si>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</si>
  <si>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</si>
  <si>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</si>
  <si>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</si>
  <si>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</si>
  <si>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</si>
  <si>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</si>
  <si>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</si>
  <si>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</si>
  <si>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</si>
  <si>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</si>
  <si>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</si>
  <si>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</si>
  <si>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</si>
  <si>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</si>
  <si>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</si>
  <si>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</si>
  <si>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</si>
  <si>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</si>
  <si>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</si>
  <si>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</si>
  <si>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</si>
  <si>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</si>
  <si>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</si>
  <si>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</si>
  <si>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</si>
  <si>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</si>
  <si>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</si>
  <si>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</si>
  <si>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</si>
  <si>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</si>
  <si>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</si>
  <si>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</si>
  <si>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</si>
  <si>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</si>
  <si>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</si>
  <si>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</si>
  <si>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</si>
  <si>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</si>
  <si>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</si>
  <si>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</si>
  <si>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</si>
  <si>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</si>
  <si>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</si>
  <si>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</si>
  <si>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</si>
  <si>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</si>
  <si>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</si>
  <si>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</si>
  <si>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</si>
  <si>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</si>
  <si>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</si>
  <si>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</si>
  <si>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</si>
  <si>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</si>
  <si>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</si>
  <si>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</si>
  <si>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</si>
  <si>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</si>
  <si>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</si>
  <si>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</si>
  <si>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</si>
  <si>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</si>
  <si>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</si>
  <si>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</si>
  <si>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</si>
  <si>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</si>
  <si>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</si>
  <si>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</si>
  <si>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</si>
  <si>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</si>
  <si>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</si>
  <si>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</si>
  <si>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</si>
  <si>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</si>
  <si>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</si>
  <si>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</si>
  <si>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</si>
  <si>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</si>
  <si>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</si>
  <si>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</si>
  <si>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</si>
  <si>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</si>
  <si>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</si>
  <si>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</si>
  <si>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</si>
  <si>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</si>
  <si>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</si>
  <si>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</si>
  <si>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</si>
  <si>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</si>
  <si>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</si>
  <si>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</si>
  <si>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</si>
  <si>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</si>
  <si>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</si>
  <si>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</si>
  <si>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</si>
  <si>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</si>
  <si>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</si>
  <si>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</si>
  <si>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</si>
  <si>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</si>
  <si>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</si>
  <si>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</si>
  <si>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</si>
  <si>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</si>
  <si>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</si>
  <si>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</si>
  <si>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</si>
  <si>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</si>
  <si>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</si>
  <si>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</si>
  <si>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</si>
  <si>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</si>
  <si>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</si>
  <si>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</si>
  <si>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</si>
  <si>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</si>
  <si>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</si>
  <si>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</si>
  <si>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</si>
  <si>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</si>
  <si>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</si>
  <si>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</si>
  <si>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</si>
  <si>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</si>
  <si>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</si>
  <si>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</si>
  <si>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</si>
  <si>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</si>
  <si>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</si>
  <si>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</si>
  <si>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</si>
  <si>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</si>
  <si>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</si>
  <si>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</si>
  <si>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</si>
  <si>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</si>
  <si>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</si>
  <si>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</si>
  <si>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</si>
  <si>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</si>
  <si>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</si>
  <si>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</si>
  <si>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</si>
  <si>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</si>
  <si>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</si>
  <si>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</si>
  <si>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</si>
  <si>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</si>
  <si>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</si>
  <si>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</si>
  <si>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</si>
  <si>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</si>
  <si>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</si>
  <si>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</si>
  <si>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</si>
  <si>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</si>
  <si>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</si>
  <si>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</si>
  <si>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</si>
  <si>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</si>
  <si>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</si>
  <si>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</si>
  <si>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</si>
  <si>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</si>
  <si>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</si>
  <si>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</si>
  <si>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</si>
  <si>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</si>
  <si>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</si>
  <si>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</si>
  <si>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</si>
  <si>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</si>
  <si>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</si>
  <si>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</si>
  <si>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</si>
  <si>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</si>
  <si>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</si>
  <si>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</si>
  <si>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</si>
  <si>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</si>
  <si>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</si>
  <si>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</si>
  <si>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</si>
  <si>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</si>
  <si>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</si>
  <si>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</si>
  <si>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</si>
  <si>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</si>
  <si>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</si>
  <si>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</si>
  <si>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</si>
  <si>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</si>
  <si>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</si>
  <si>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</si>
  <si>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</si>
  <si>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</si>
  <si>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</si>
  <si>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</si>
  <si>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</si>
  <si>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</si>
  <si>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</si>
  <si>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</si>
  <si>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</si>
  <si>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</si>
  <si>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</si>
  <si>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</si>
  <si>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</si>
  <si>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</si>
  <si>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</si>
  <si>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</si>
  <si>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</si>
  <si>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</si>
  <si>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</si>
  <si>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</si>
  <si>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</si>
  <si>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</si>
  <si>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</si>
  <si>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</si>
  <si>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</si>
  <si>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</si>
  <si>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</si>
  <si>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</si>
  <si>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</si>
  <si>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</si>
  <si>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</si>
  <si>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</si>
  <si>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</si>
  <si>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</si>
  <si>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</si>
  <si>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</si>
  <si>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</si>
  <si>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</si>
  <si>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</si>
  <si>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</si>
  <si>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</si>
  <si>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</si>
  <si>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</si>
  <si>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</si>
  <si>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</si>
  <si>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</si>
  <si>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</si>
  <si>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</si>
  <si>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</si>
  <si>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</si>
  <si>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</si>
  <si>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</si>
  <si>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</si>
  <si>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</si>
  <si>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</si>
  <si>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</si>
  <si>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</si>
  <si>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</si>
  <si>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</si>
  <si>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</si>
  <si>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</si>
  <si>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</si>
  <si>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</si>
  <si>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</si>
  <si>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</si>
  <si>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</si>
  <si>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</si>
  <si>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</si>
  <si>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</si>
  <si>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</si>
  <si>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</si>
  <si>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</si>
  <si>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</si>
  <si>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</si>
  <si>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</si>
  <si>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</si>
  <si>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</si>
  <si>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</si>
  <si>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</si>
  <si>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</si>
  <si>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</si>
  <si>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</si>
  <si>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</si>
  <si>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</si>
  <si>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</si>
  <si>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</si>
  <si>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</si>
  <si>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</si>
  <si>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</si>
  <si>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</si>
  <si>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</si>
  <si>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</si>
  <si>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</si>
  <si>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</si>
  <si>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</si>
  <si>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</si>
  <si>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</si>
  <si>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</si>
  <si>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</si>
  <si>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</si>
  <si>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</si>
  <si>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</si>
  <si>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</si>
  <si>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</si>
  <si>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</si>
  <si>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</si>
  <si>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</si>
  <si>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</si>
  <si>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</si>
  <si>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</si>
  <si>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</si>
  <si>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</si>
  <si>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</si>
  <si>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</si>
  <si>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</si>
  <si>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</si>
  <si>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</si>
  <si>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</si>
  <si>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</si>
  <si>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</si>
  <si>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</si>
  <si>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</si>
  <si>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</si>
  <si>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</si>
  <si>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</si>
  <si>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</si>
  <si>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</si>
  <si>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</si>
  <si>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</si>
  <si>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</si>
  <si>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</si>
  <si>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</si>
  <si>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</si>
  <si>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</si>
  <si>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</si>
  <si>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</si>
  <si>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</si>
  <si>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</si>
  <si>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</si>
  <si>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</si>
  <si>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</si>
  <si>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</si>
  <si>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</si>
  <si>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</si>
  <si>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</si>
  <si>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</si>
  <si>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</si>
  <si>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</si>
  <si>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</si>
  <si>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</si>
  <si>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</si>
  <si>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</si>
  <si>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</si>
  <si>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</si>
  <si>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</si>
  <si>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</si>
  <si>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</si>
  <si>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</si>
  <si>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</si>
  <si>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</si>
  <si>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</si>
  <si>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</si>
  <si>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</si>
  <si>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</si>
  <si>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</si>
  <si>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</si>
  <si>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</si>
  <si>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</si>
  <si>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</si>
  <si>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</si>
  <si>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</si>
  <si>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</si>
  <si>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</si>
  <si>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</si>
  <si>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</si>
  <si>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</si>
  <si>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</si>
  <si>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</si>
  <si>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</si>
  <si>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</si>
  <si>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</si>
  <si>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</si>
  <si>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</si>
  <si>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</si>
  <si>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</si>
  <si>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</si>
  <si>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</si>
  <si>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</si>
  <si>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</si>
  <si>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</si>
  <si>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</si>
  <si>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</si>
  <si>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</si>
  <si>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</si>
  <si>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</si>
  <si>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</si>
  <si>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</si>
  <si>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</si>
  <si>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</si>
  <si>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</si>
  <si>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</si>
  <si>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</si>
  <si>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</si>
  <si>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</si>
  <si>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</si>
  <si>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</si>
  <si>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</si>
  <si>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</si>
  <si>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</si>
  <si>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</si>
  <si>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</si>
  <si>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</si>
  <si>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</si>
  <si>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</si>
  <si>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</si>
  <si>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</si>
  <si>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</si>
  <si>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</si>
  <si>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</si>
  <si>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</si>
  <si>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</si>
  <si>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</si>
  <si>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</si>
  <si>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</si>
  <si>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</si>
  <si>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</si>
  <si>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</si>
  <si>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</si>
  <si>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</si>
  <si>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</si>
  <si>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</si>
  <si>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</si>
  <si>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</si>
  <si>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</si>
  <si>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</si>
  <si>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</si>
  <si>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</si>
  <si>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</si>
  <si>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</si>
  <si>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</si>
  <si>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</si>
  <si>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</si>
  <si>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</si>
  <si>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</si>
  <si>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</si>
  <si>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</si>
  <si>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</si>
  <si>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</si>
  <si>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</si>
  <si>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</si>
  <si>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</si>
  <si>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</si>
  <si>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</si>
  <si>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</si>
  <si>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</si>
  <si>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</si>
  <si>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</si>
  <si>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</si>
  <si>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</si>
  <si>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</si>
  <si>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</si>
  <si>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</si>
  <si>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</si>
  <si>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</si>
  <si>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</si>
  <si>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</si>
  <si>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</si>
  <si>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</si>
  <si>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</si>
  <si>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</si>
  <si>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</si>
  <si>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</si>
  <si>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</si>
  <si>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</si>
  <si>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</si>
  <si>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</si>
  <si>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</si>
  <si>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</si>
  <si>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</si>
  <si>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</si>
  <si>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</si>
  <si>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</si>
  <si>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</si>
  <si>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</si>
  <si>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</si>
  <si>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</si>
  <si>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</si>
  <si>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</si>
  <si>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</si>
  <si>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</si>
  <si>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</si>
  <si>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</si>
  <si>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</si>
  <si>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</si>
  <si>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</si>
  <si>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</si>
  <si>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</si>
  <si>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</si>
  <si>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</si>
  <si>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</si>
  <si>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</si>
  <si>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</si>
  <si>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</si>
  <si>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</si>
  <si>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</si>
  <si>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</si>
  <si>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</si>
  <si>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</si>
  <si>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</si>
  <si>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</si>
  <si>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</si>
  <si>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</si>
  <si>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</si>
  <si>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</si>
  <si>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</si>
  <si>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</si>
  <si>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</si>
  <si>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</si>
  <si>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</si>
  <si>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</si>
  <si>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</si>
  <si>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</si>
  <si>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</si>
  <si>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</si>
  <si>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</si>
  <si>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</si>
  <si>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</si>
  <si>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</si>
  <si>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</si>
  <si>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</si>
  <si>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</si>
  <si>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</si>
  <si>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</si>
  <si>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</si>
  <si>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</si>
  <si>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</si>
  <si>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</si>
  <si>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</si>
  <si>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</si>
  <si>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</si>
  <si>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</si>
  <si>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</si>
  <si>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</si>
  <si>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</si>
  <si>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</si>
  <si>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</si>
  <si>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</si>
  <si>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</si>
  <si>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</si>
  <si>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</si>
  <si>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</si>
  <si>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</si>
  <si>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</si>
  <si>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</si>
  <si>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</si>
  <si>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</si>
  <si>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</si>
  <si>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</si>
  <si>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</si>
  <si>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</si>
  <si>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</si>
  <si>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</si>
  <si>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</si>
  <si>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</si>
  <si>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</si>
  <si>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</si>
  <si>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</si>
  <si>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</si>
  <si>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</si>
  <si>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</si>
  <si>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</si>
  <si>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</si>
  <si>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</si>
  <si>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</si>
  <si>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</si>
  <si>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</si>
  <si>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</si>
  <si>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</si>
  <si>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</si>
  <si>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</si>
  <si>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</si>
  <si>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</si>
  <si>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</si>
  <si>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</si>
  <si>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</si>
  <si>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</si>
  <si>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</si>
  <si>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</si>
  <si>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</si>
  <si>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</si>
  <si>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</si>
  <si>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</si>
  <si>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</si>
  <si>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</si>
  <si>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</si>
  <si>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</si>
  <si>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</si>
  <si>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</si>
  <si>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</si>
  <si>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</si>
  <si>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</si>
  <si>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</si>
  <si>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</si>
  <si>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</si>
  <si>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</si>
  <si>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</si>
  <si>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</si>
  <si>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</si>
  <si>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</si>
  <si>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</si>
  <si>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</si>
  <si>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</si>
  <si>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</si>
  <si>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</si>
  <si>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</si>
  <si>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</si>
  <si>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</si>
  <si>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</si>
  <si>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</si>
  <si>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</si>
  <si>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</si>
  <si>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</si>
  <si>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</si>
  <si>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</si>
  <si>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</si>
  <si>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</si>
  <si>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</si>
  <si>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</si>
  <si>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</si>
  <si>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</si>
  <si>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</si>
  <si>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</si>
  <si>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</si>
  <si>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</si>
  <si>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</si>
  <si>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</si>
  <si>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</si>
  <si>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</si>
  <si>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</si>
  <si>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</si>
  <si>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</si>
  <si>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</si>
  <si>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</si>
  <si>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</si>
  <si>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</si>
  <si>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</si>
  <si>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</si>
  <si>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</si>
  <si>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</si>
  <si>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</si>
  <si>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</si>
  <si>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</si>
  <si>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</si>
  <si>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</si>
  <si>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</si>
  <si>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</si>
  <si>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</si>
  <si>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</si>
  <si>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</si>
  <si>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</si>
  <si>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</si>
  <si>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</si>
  <si>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</si>
  <si>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</si>
  <si>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</si>
  <si>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</si>
  <si>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</si>
  <si>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</si>
  <si>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</si>
  <si>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</si>
  <si>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</si>
  <si>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</si>
  <si>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</si>
  <si>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</si>
  <si>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</si>
  <si>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</si>
  <si>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</si>
  <si>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</si>
  <si>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</si>
  <si>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</si>
  <si>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</si>
  <si>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</si>
  <si>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</si>
  <si>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</si>
  <si>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</si>
  <si>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</si>
  <si>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</si>
  <si>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</si>
  <si>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</si>
  <si>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</si>
  <si>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</si>
  <si>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</si>
  <si>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</si>
  <si>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</si>
  <si>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</si>
  <si>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</si>
  <si>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</si>
  <si>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</si>
  <si>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</si>
  <si>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</si>
  <si>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</si>
  <si>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</si>
  <si>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</si>
  <si>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</si>
  <si>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</si>
  <si>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</si>
  <si>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</si>
  <si>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</si>
  <si>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</si>
  <si>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</si>
  <si>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</si>
  <si>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</si>
  <si>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</si>
  <si>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</si>
  <si>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</si>
  <si>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</si>
  <si>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</si>
  <si>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</si>
  <si>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</si>
  <si>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</si>
  <si>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</si>
  <si>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</si>
  <si>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</si>
  <si>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</si>
  <si>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</si>
  <si>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</si>
  <si>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</si>
  <si>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</si>
  <si>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</si>
  <si>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</si>
  <si>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</si>
  <si>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</si>
  <si>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</si>
  <si>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</si>
  <si>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</si>
  <si>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</si>
  <si>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</si>
  <si>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</si>
  <si>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</si>
  <si>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</si>
  <si>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</si>
  <si>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</si>
  <si>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</si>
  <si>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</si>
  <si>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</si>
  <si>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</si>
  <si>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</si>
  <si>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</si>
  <si>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</si>
  <si>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</si>
  <si>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</si>
  <si>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</si>
  <si>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</si>
  <si>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</si>
  <si>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</si>
  <si>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</si>
  <si>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</si>
  <si>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</si>
  <si>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</si>
  <si>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</si>
  <si>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</si>
  <si>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</si>
  <si>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</si>
  <si>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</si>
  <si>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</si>
  <si>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</si>
  <si>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</si>
  <si>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</si>
  <si>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</si>
  <si>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</si>
  <si>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</si>
  <si>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</si>
  <si>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</si>
  <si>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</si>
  <si>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</si>
  <si>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</si>
  <si>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</si>
  <si>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</si>
  <si>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</si>
  <si>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</si>
  <si>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</si>
  <si>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</si>
  <si>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</si>
  <si>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</si>
  <si>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</si>
  <si>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</si>
  <si>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</si>
  <si>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</si>
  <si>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</si>
  <si>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</si>
  <si>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</si>
  <si>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</si>
  <si>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</si>
  <si>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</si>
  <si>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</si>
  <si>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</si>
  <si>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</si>
  <si>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</si>
  <si>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</si>
  <si>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</si>
  <si>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</si>
  <si>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</si>
  <si>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</si>
  <si>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</si>
  <si>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</si>
  <si>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</si>
  <si>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</si>
  <si>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</si>
  <si>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</si>
  <si>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</si>
  <si>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</si>
  <si>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</si>
  <si>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</si>
  <si>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</si>
  <si>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</si>
  <si>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</si>
  <si>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</si>
  <si>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</si>
  <si>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</si>
  <si>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</si>
  <si>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</si>
  <si>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</si>
  <si>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</si>
  <si>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</si>
  <si>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</si>
  <si>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</si>
  <si>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</si>
  <si>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</si>
  <si>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</si>
  <si>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</si>
  <si>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</si>
  <si>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</si>
  <si>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</si>
  <si>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</si>
  <si>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</si>
  <si>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</si>
  <si>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</si>
  <si>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</si>
  <si>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</si>
  <si>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</si>
  <si>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</si>
  <si>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</si>
  <si>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</si>
  <si>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</si>
  <si>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</si>
  <si>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</si>
  <si>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</si>
  <si>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</si>
  <si>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</si>
  <si>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</si>
  <si>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</si>
  <si>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</si>
  <si>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</si>
  <si>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</si>
  <si>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</si>
  <si>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</si>
  <si>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</si>
  <si>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</si>
  <si>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</si>
  <si>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</si>
  <si>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</si>
  <si>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</si>
  <si>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</si>
  <si>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</si>
  <si>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</si>
  <si>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</si>
  <si>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</si>
  <si>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</si>
  <si>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</si>
  <si>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</si>
  <si>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</si>
  <si>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</si>
  <si>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</si>
  <si>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</si>
  <si>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</si>
  <si>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</si>
  <si>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</si>
  <si>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</si>
  <si>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</si>
  <si>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</si>
  <si>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</si>
  <si>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</si>
  <si>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</si>
  <si>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</si>
  <si>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</si>
  <si>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</si>
  <si>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</si>
  <si>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</si>
  <si>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</si>
  <si>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</si>
  <si>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</si>
  <si>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</si>
  <si>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</si>
  <si>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</si>
  <si>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</si>
  <si>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</si>
  <si>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</si>
  <si>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</si>
  <si>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</si>
  <si>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</si>
  <si>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</si>
  <si>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</si>
  <si>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</si>
  <si>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</si>
  <si>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</si>
  <si>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</si>
  <si>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</si>
  <si>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</si>
  <si>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</si>
  <si>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</si>
  <si>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</si>
  <si>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</si>
  <si>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</si>
  <si>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</si>
  <si>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</si>
  <si>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</si>
  <si>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</si>
  <si>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</si>
  <si>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</si>
  <si>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</si>
  <si>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</si>
  <si>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</si>
  <si>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</si>
  <si>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</si>
  <si>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</si>
  <si>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</si>
  <si>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</si>
  <si>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</si>
  <si>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</si>
  <si>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</si>
  <si>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</si>
  <si>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</si>
  <si>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</si>
  <si>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</si>
  <si>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</si>
  <si>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</si>
  <si>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</si>
  <si>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</si>
  <si>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</si>
  <si>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</si>
  <si>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</si>
  <si>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</si>
  <si>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</si>
  <si>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</si>
  <si>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</si>
  <si>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</si>
  <si>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</si>
  <si>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</si>
  <si>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</si>
  <si>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</si>
  <si>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</si>
  <si>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</si>
  <si>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</si>
  <si>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</si>
  <si>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</si>
  <si>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</si>
  <si>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</si>
  <si>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</si>
  <si>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</si>
  <si>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</si>
  <si>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</si>
  <si>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</si>
  <si>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</si>
  <si>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</si>
  <si>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</si>
  <si>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</si>
  <si>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</si>
  <si>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</si>
  <si>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</si>
  <si>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</si>
  <si>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</si>
  <si>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</si>
  <si>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</si>
  <si>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</si>
  <si>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</si>
  <si>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</si>
  <si>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</si>
  <si>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</si>
  <si>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</si>
  <si>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</si>
  <si>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</si>
  <si>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</si>
  <si>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</si>
  <si>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</si>
  <si>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</si>
  <si>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</si>
  <si>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</si>
  <si>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</si>
  <si>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</si>
  <si>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</si>
  <si>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</si>
  <si>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</si>
  <si>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</si>
  <si>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</si>
  <si>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</si>
  <si>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</si>
  <si>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</si>
  <si>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</si>
  <si>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</si>
  <si>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</si>
  <si>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</si>
  <si>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</si>
  <si>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</si>
  <si>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</si>
  <si>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</si>
  <si>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</si>
  <si>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</si>
  <si>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</si>
  <si>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</si>
  <si>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</si>
  <si>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</si>
  <si>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</si>
  <si>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</si>
  <si>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</si>
  <si>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</si>
  <si>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</si>
  <si>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</si>
  <si>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</si>
  <si>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</si>
  <si>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</si>
  <si>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</si>
  <si>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</si>
  <si>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</si>
  <si>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</si>
  <si>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</si>
  <si>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</si>
  <si>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</si>
  <si>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</si>
  <si>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</si>
  <si>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</si>
  <si>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</si>
  <si>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</si>
  <si>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</si>
  <si>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</si>
  <si>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</si>
  <si>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</si>
  <si>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</si>
  <si>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</si>
  <si>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</si>
  <si>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</si>
  <si>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</si>
  <si>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</si>
  <si>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</si>
  <si>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</si>
  <si>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</si>
  <si>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</si>
  <si>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</si>
  <si>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</si>
  <si>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</si>
  <si>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</si>
  <si>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</si>
  <si>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</si>
  <si>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</si>
  <si>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</si>
  <si>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</si>
  <si>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</si>
  <si>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</si>
  <si>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</si>
  <si>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</si>
  <si>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</si>
  <si>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</si>
  <si>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</si>
  <si>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</si>
  <si>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</si>
  <si>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</si>
  <si>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</si>
  <si>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</si>
  <si>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</si>
  <si>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</si>
  <si>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</si>
  <si>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</si>
  <si>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</si>
  <si>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</si>
  <si>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</si>
  <si>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</si>
  <si>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</si>
  <si>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</si>
  <si>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</si>
  <si>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</si>
  <si>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</si>
  <si>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</si>
  <si>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</si>
  <si>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</si>
  <si>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</si>
  <si>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</si>
  <si>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</si>
  <si>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</si>
  <si>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</si>
  <si>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</si>
  <si>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</si>
  <si>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</si>
  <si>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</si>
  <si>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</si>
  <si>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</si>
  <si>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</si>
  <si>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</si>
  <si>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</si>
  <si>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</si>
  <si>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</si>
  <si>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</si>
  <si>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</si>
  <si>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</si>
  <si>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</si>
  <si>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</si>
  <si>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</si>
  <si>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</si>
  <si>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</si>
  <si>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</si>
  <si>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</si>
  <si>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</si>
  <si>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</si>
  <si>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</si>
  <si>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</si>
  <si>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</si>
  <si>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</si>
  <si>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</si>
  <si>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</si>
  <si>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</si>
  <si>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</si>
  <si>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</si>
  <si>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</si>
  <si>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</si>
  <si>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</si>
  <si>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</si>
  <si>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</si>
  <si>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</si>
  <si>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</si>
  <si>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</si>
  <si>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</si>
  <si>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</si>
  <si>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</si>
  <si>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</si>
  <si>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</si>
  <si>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</si>
  <si>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</si>
  <si>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</si>
  <si>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</si>
  <si>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</si>
  <si>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</si>
  <si>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</si>
  <si>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</si>
  <si>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</si>
  <si>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</si>
  <si>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</si>
  <si>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</si>
  <si>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</si>
  <si>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</si>
  <si>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</si>
  <si>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</si>
  <si>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</si>
  <si>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</si>
  <si>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</si>
  <si>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</si>
  <si>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</si>
  <si>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</si>
  <si>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</si>
  <si>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</si>
  <si>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</si>
  <si>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</si>
  <si>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</si>
  <si>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</si>
  <si>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</si>
  <si>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</si>
  <si>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</si>
  <si>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</si>
  <si>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</si>
  <si>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</si>
  <si>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</si>
  <si>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</si>
  <si>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</si>
  <si>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</si>
  <si>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</si>
  <si>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</si>
  <si>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</si>
  <si>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</si>
  <si>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</si>
  <si>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</si>
  <si>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</si>
  <si>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</si>
  <si>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</si>
  <si>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</si>
  <si>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</si>
  <si>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</si>
  <si>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</si>
  <si>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</si>
  <si>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</si>
  <si>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</si>
  <si>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</si>
  <si>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</si>
  <si>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</si>
  <si>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</si>
  <si>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</si>
  <si>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</si>
  <si>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</si>
  <si>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</si>
  <si>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</si>
  <si>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</si>
  <si>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</si>
  <si>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</si>
  <si>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</si>
  <si>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</si>
  <si>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</si>
  <si>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</si>
  <si>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</si>
  <si>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</si>
  <si>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</si>
  <si>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</si>
  <si>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</si>
  <si>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</si>
  <si>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</si>
  <si>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</si>
  <si>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</si>
  <si>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</si>
  <si>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</si>
  <si>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</si>
  <si>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</si>
  <si>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</si>
  <si>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</si>
  <si>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</si>
  <si>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</si>
  <si>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</si>
  <si>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</si>
  <si>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</si>
  <si>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</si>
  <si>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</si>
  <si>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</si>
  <si>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</si>
  <si>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</si>
  <si>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</si>
  <si>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</si>
  <si>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</si>
  <si>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</si>
  <si>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</si>
  <si>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</si>
  <si>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</si>
  <si>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</si>
  <si>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</si>
  <si>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</si>
  <si>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</si>
  <si>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</si>
  <si>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</si>
  <si>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</si>
  <si>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</si>
  <si>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</si>
  <si>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</si>
  <si>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</si>
  <si>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</si>
  <si>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</si>
  <si>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</si>
  <si>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</si>
  <si>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</si>
  <si>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</si>
  <si>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</si>
  <si>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</si>
  <si>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</si>
  <si>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</si>
  <si>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</si>
  <si>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</si>
  <si>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</si>
  <si>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</si>
  <si>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</si>
  <si>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</si>
  <si>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</si>
  <si>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</si>
  <si>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</si>
  <si>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</si>
  <si>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</si>
  <si>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</si>
  <si>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</si>
  <si>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</si>
  <si>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</si>
  <si>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</si>
  <si>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</si>
  <si>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</si>
  <si>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</si>
  <si>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</si>
  <si>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</si>
  <si>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</si>
  <si>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</si>
  <si>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</si>
  <si>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</si>
  <si>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</si>
  <si>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</si>
  <si>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</si>
  <si>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</si>
  <si>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</si>
  <si>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</si>
  <si>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</si>
  <si>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</si>
  <si>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</si>
  <si>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</si>
  <si>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</si>
  <si>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</si>
  <si>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</si>
  <si>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</si>
  <si>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</si>
  <si>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</si>
  <si>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</si>
  <si>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</si>
  <si>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</si>
  <si>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</si>
  <si>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</si>
  <si>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</si>
  <si>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</si>
  <si>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</si>
  <si>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</si>
  <si>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</si>
  <si>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</si>
  <si>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</si>
  <si>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</si>
  <si>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</si>
  <si>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</si>
  <si>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</si>
  <si>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</si>
  <si>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</si>
  <si>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</si>
  <si>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</si>
  <si>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</si>
  <si>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</si>
  <si>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</si>
  <si>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</si>
  <si>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</si>
  <si>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</si>
  <si>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</si>
  <si>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</si>
  <si>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</si>
  <si>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</si>
  <si>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</si>
  <si>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</si>
  <si>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</si>
  <si>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</si>
  <si>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</si>
  <si>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</si>
  <si>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</si>
  <si>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</si>
  <si>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</si>
  <si>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</si>
  <si>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</si>
  <si>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</si>
  <si>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</si>
  <si>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</si>
  <si>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</si>
  <si>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</si>
  <si>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</si>
  <si>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</si>
  <si>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</si>
  <si>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</si>
  <si>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</si>
  <si>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</si>
  <si>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</si>
  <si>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</si>
  <si>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</si>
  <si>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</si>
  <si>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</si>
  <si>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</si>
  <si>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</si>
  <si>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</si>
  <si>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</si>
  <si>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</si>
  <si>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</si>
  <si>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</si>
  <si>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</si>
  <si>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</si>
  <si>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</si>
  <si>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</si>
  <si>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</si>
  <si>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</si>
  <si>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</si>
  <si>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</si>
  <si>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</si>
  <si>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</si>
  <si>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</si>
  <si>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</si>
  <si>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</si>
  <si>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</si>
  <si>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</si>
  <si>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</si>
  <si>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</si>
  <si>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</si>
  <si>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</si>
  <si>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</si>
  <si>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</si>
  <si>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</si>
  <si>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</si>
  <si>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</si>
  <si>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</si>
  <si>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</si>
  <si>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</si>
  <si>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</si>
  <si>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</si>
  <si>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</si>
  <si>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</si>
  <si>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</si>
  <si>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</si>
  <si>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</si>
  <si>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</si>
  <si>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</si>
  <si>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</si>
  <si>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</si>
  <si>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</si>
  <si>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</si>
  <si>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</si>
  <si>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</si>
  <si>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</si>
  <si>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</si>
  <si>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</si>
  <si>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</si>
  <si>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</si>
  <si>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</si>
  <si>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</si>
  <si>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</si>
  <si>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</si>
  <si>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</si>
  <si>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</si>
  <si>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</si>
  <si>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</si>
  <si>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</si>
  <si>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</si>
  <si>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</si>
  <si>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</si>
  <si>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</si>
  <si>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</si>
  <si>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</si>
  <si>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</si>
  <si>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</si>
  <si>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</si>
  <si>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</si>
  <si>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</si>
  <si>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</si>
  <si>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</si>
  <si>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</si>
  <si>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</si>
  <si>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</si>
  <si>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</si>
  <si>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</si>
  <si>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</si>
  <si>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</si>
  <si>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</si>
  <si>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</si>
  <si>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</si>
  <si>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</si>
  <si>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</si>
  <si>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</si>
  <si>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</si>
  <si>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</si>
  <si>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</si>
  <si>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</si>
  <si>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</si>
  <si>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</si>
  <si>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</si>
  <si>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</si>
  <si>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</si>
  <si>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</si>
  <si>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</si>
  <si>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</si>
  <si>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</si>
  <si>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</si>
  <si>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</si>
  <si>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</si>
  <si>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</si>
  <si>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</si>
  <si>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</si>
  <si>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</si>
  <si>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</si>
  <si>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</si>
  <si>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</si>
  <si>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</si>
  <si>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</si>
  <si>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</si>
  <si>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</si>
  <si>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</si>
  <si>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</si>
  <si>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</si>
  <si>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</si>
  <si>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</si>
  <si>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</si>
  <si>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</si>
  <si>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</si>
  <si>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</si>
  <si>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</si>
  <si>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</si>
  <si>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</si>
  <si>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</si>
  <si>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</si>
  <si>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</si>
  <si>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</si>
  <si>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</si>
  <si>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</si>
  <si>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</si>
  <si>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</si>
  <si>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</si>
  <si>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</si>
  <si>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</si>
  <si>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</si>
  <si>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</si>
  <si>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</si>
  <si>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</si>
  <si>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</si>
  <si>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</si>
  <si>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</si>
  <si>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</si>
  <si>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</si>
  <si>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</si>
  <si>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</si>
  <si>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</si>
  <si>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</si>
  <si>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</si>
  <si>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</si>
  <si>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</si>
  <si>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</si>
  <si>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</si>
  <si>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</si>
  <si>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</si>
  <si>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</si>
  <si>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</si>
  <si>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</si>
  <si>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</si>
  <si>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</si>
  <si>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</si>
  <si>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</si>
  <si>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</si>
  <si>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</si>
  <si>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</si>
  <si>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</si>
  <si>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</si>
  <si>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</si>
  <si>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</si>
  <si>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</si>
  <si>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</si>
  <si>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</si>
  <si>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</si>
  <si>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</si>
  <si>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</si>
  <si>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</si>
  <si>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</si>
  <si>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</si>
  <si>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</si>
  <si>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</si>
  <si>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</si>
  <si>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</si>
  <si>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</si>
  <si>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</si>
  <si>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</si>
  <si>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</si>
  <si>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</si>
  <si>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</si>
  <si>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</si>
  <si>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</si>
  <si>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</si>
  <si>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</si>
  <si>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</si>
  <si>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</si>
  <si>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</si>
  <si>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</si>
  <si>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</si>
  <si>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</si>
  <si>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</si>
  <si>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</si>
  <si>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</si>
  <si>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</si>
  <si>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</si>
  <si>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</si>
  <si>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</si>
  <si>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</si>
  <si>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</si>
  <si>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</si>
  <si>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</si>
  <si>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</si>
  <si>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</si>
  <si>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</si>
  <si>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</si>
  <si>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</si>
  <si>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</si>
  <si>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</si>
  <si>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</si>
  <si>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</si>
  <si>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</si>
  <si>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</si>
  <si>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</si>
  <si>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</si>
  <si>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</si>
  <si>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</si>
  <si>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</si>
  <si>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</si>
  <si>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</si>
  <si>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</si>
  <si>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</si>
  <si>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</si>
  <si>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</si>
  <si>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</si>
  <si>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</si>
  <si>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</si>
  <si>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</si>
  <si>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</si>
  <si>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</si>
  <si>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</si>
  <si>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</si>
  <si>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</si>
  <si>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</si>
  <si>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</si>
  <si>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</si>
  <si>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</si>
  <si>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</si>
  <si>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</si>
  <si>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</si>
  <si>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</si>
  <si>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</si>
  <si>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</si>
  <si>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</si>
  <si>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</si>
  <si>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</si>
  <si>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</si>
  <si>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</si>
  <si>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</si>
  <si>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</si>
  <si>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</si>
  <si>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</si>
  <si>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</si>
  <si>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</si>
  <si>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</si>
  <si>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</si>
  <si>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</si>
  <si>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</si>
  <si>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</si>
  <si>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</si>
  <si>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</si>
  <si>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</si>
  <si>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</si>
  <si>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</si>
  <si>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</si>
  <si>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</si>
  <si>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</si>
  <si>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</si>
  <si>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</si>
  <si>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</si>
  <si>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</si>
  <si>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</si>
  <si>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</si>
  <si>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</si>
  <si>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</si>
  <si>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</si>
  <si>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</si>
  <si>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</si>
  <si>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</si>
  <si>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</si>
  <si>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</si>
  <si>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</si>
  <si>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</si>
  <si>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</si>
  <si>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</si>
  <si>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</si>
  <si>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</si>
  <si>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</si>
  <si>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</si>
  <si>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</si>
  <si>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</si>
  <si>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</si>
  <si>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</si>
  <si>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</si>
  <si>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</si>
  <si>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</si>
  <si>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</si>
  <si>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</si>
  <si>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</si>
  <si>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</si>
  <si>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</si>
  <si>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</si>
  <si>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</si>
  <si>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</si>
  <si>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</si>
  <si>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</si>
  <si>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</si>
  <si>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</si>
  <si>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</si>
  <si>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</si>
  <si>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</si>
  <si>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</si>
  <si>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</si>
  <si>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</si>
  <si>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</si>
  <si>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</si>
  <si>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</si>
  <si>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</si>
  <si>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</si>
  <si>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</si>
  <si>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</si>
  <si>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</si>
  <si>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</si>
  <si>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</si>
  <si>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</si>
  <si>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</si>
  <si>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</si>
  <si>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</si>
  <si>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</si>
  <si>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</si>
  <si>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</si>
  <si>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</si>
  <si>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</si>
  <si>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</si>
  <si>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</si>
  <si>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</si>
  <si>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</si>
  <si>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</si>
  <si>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</si>
  <si>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</si>
  <si>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</si>
  <si>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</si>
  <si>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</si>
  <si>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</si>
  <si>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</si>
  <si>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</si>
  <si>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</si>
  <si>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</si>
  <si>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</si>
  <si>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</si>
  <si>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</si>
  <si>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</si>
  <si>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</si>
  <si>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</si>
  <si>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</si>
  <si>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</si>
  <si>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</si>
  <si>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</si>
  <si>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</si>
  <si>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</si>
  <si>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</si>
  <si>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</si>
  <si>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</si>
  <si>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</si>
  <si>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</si>
  <si>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</si>
  <si>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</si>
  <si>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</si>
  <si>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</si>
  <si>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</si>
  <si>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</si>
  <si>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</si>
  <si>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</si>
  <si>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</si>
  <si>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</si>
  <si>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</si>
  <si>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</si>
  <si>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</si>
  <si>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</si>
  <si>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</si>
  <si>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</si>
  <si>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</si>
  <si>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</si>
  <si>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</si>
  <si>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</si>
  <si>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</si>
  <si>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</si>
  <si>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</si>
  <si>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</si>
  <si>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</si>
  <si>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</si>
  <si>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</si>
  <si>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</si>
  <si>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</si>
  <si>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</si>
  <si>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</si>
  <si>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</si>
  <si>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</si>
  <si>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</si>
  <si>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</si>
  <si>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</si>
  <si>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</si>
  <si>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</si>
  <si>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</si>
  <si>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</si>
  <si>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</si>
  <si>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</si>
  <si>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</si>
  <si>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</si>
  <si>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</si>
  <si>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</si>
  <si>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</si>
  <si>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</si>
  <si>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</si>
  <si>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</si>
  <si>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</si>
  <si>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</si>
  <si>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</si>
  <si>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</si>
  <si>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</si>
  <si>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</si>
  <si>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</si>
  <si>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</si>
  <si>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</si>
  <si>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</si>
  <si>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</si>
  <si>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</si>
  <si>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</si>
  <si>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</si>
  <si>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</si>
  <si>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</si>
  <si>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</si>
  <si>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</si>
  <si>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</si>
  <si>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</si>
  <si>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</si>
  <si>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</si>
  <si>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</si>
  <si>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</si>
  <si>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</si>
  <si>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</si>
  <si>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</si>
  <si>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</si>
  <si>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</si>
  <si>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</si>
  <si>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</si>
  <si>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</si>
  <si>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</si>
  <si>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</si>
  <si>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</si>
  <si>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</si>
  <si>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</si>
  <si>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</si>
  <si>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</si>
  <si>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</si>
  <si>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</si>
  <si>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</si>
  <si>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</si>
  <si>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</si>
  <si>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</si>
  <si>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</si>
  <si>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</si>
  <si>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</si>
  <si>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</si>
  <si>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</si>
  <si>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</si>
  <si>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</si>
  <si>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</si>
  <si>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</si>
  <si>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</si>
  <si>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</si>
  <si>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</si>
  <si>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</si>
  <si>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</si>
  <si>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</si>
  <si>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</si>
  <si>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</si>
  <si>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</si>
  <si>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</si>
  <si>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</si>
  <si>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</si>
  <si>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</si>
  <si>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</si>
  <si>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</si>
  <si>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</si>
  <si>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</si>
  <si>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</si>
  <si>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</si>
  <si>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</si>
  <si>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</si>
  <si>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</si>
  <si>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</si>
  <si>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</si>
  <si>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</si>
  <si>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</si>
  <si>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</si>
  <si>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</si>
  <si>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</si>
  <si>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</si>
  <si>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</si>
  <si>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</si>
  <si>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</si>
  <si>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</si>
  <si>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</si>
  <si>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</si>
  <si>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</si>
  <si>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</si>
  <si>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</si>
  <si>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</si>
  <si>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</si>
  <si>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</si>
  <si>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</si>
  <si>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</si>
  <si>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</si>
  <si>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</si>
  <si>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</si>
  <si>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</si>
  <si>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</si>
  <si>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</si>
  <si>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</si>
  <si>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</si>
  <si>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</si>
  <si>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</si>
  <si>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</si>
  <si>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</si>
  <si>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</si>
  <si>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</si>
  <si>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</si>
  <si>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</si>
  <si>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</si>
  <si>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</si>
  <si>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</si>
  <si>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</si>
  <si>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</si>
  <si>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</si>
  <si>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</si>
  <si>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</si>
  <si>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</si>
  <si>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</si>
  <si>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</si>
  <si>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</si>
  <si>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</si>
  <si>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</si>
  <si>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</si>
  <si>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</si>
  <si>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</si>
  <si>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</si>
  <si>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</si>
  <si>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</si>
  <si>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</si>
  <si>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</si>
  <si>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</si>
  <si>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</si>
  <si>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</si>
  <si>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</si>
  <si>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</si>
  <si>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</si>
  <si>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</si>
  <si>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</si>
  <si>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</si>
  <si>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</si>
  <si>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</si>
  <si>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</si>
  <si>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</si>
  <si>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</si>
  <si>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</si>
  <si>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</si>
  <si>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</si>
  <si>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</si>
  <si>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</si>
  <si>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</si>
  <si>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</si>
  <si>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</si>
  <si>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</si>
  <si>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</si>
  <si>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</si>
  <si>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</si>
  <si>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</si>
  <si>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</si>
  <si>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</si>
  <si>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</si>
  <si>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</si>
  <si>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</si>
  <si>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</si>
  <si>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</si>
  <si>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</si>
  <si>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</si>
  <si>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</si>
  <si>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</si>
  <si>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</si>
  <si>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</si>
  <si>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</si>
  <si>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</si>
  <si>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</si>
  <si>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</si>
  <si>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</si>
  <si>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</si>
  <si>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</si>
  <si>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</si>
  <si>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</si>
  <si>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</si>
  <si>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</si>
  <si>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</si>
  <si>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</si>
  <si>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</si>
  <si>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</si>
  <si>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</si>
  <si>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</si>
  <si>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</si>
  <si>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</si>
  <si>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</si>
  <si>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</si>
  <si>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</si>
  <si>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</si>
  <si>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</si>
  <si>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</si>
  <si>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</si>
  <si>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</si>
  <si>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</si>
  <si>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</si>
  <si>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</si>
  <si>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</si>
  <si>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</si>
  <si>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</si>
  <si>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</si>
  <si>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</si>
  <si>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</si>
  <si>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</si>
  <si>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</si>
  <si>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</si>
  <si>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</si>
  <si>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</si>
  <si>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</si>
  <si>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</si>
  <si>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</si>
  <si>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</si>
  <si>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</si>
  <si>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</si>
  <si>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</si>
  <si>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</si>
  <si>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</si>
  <si>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</si>
  <si>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</si>
  <si>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</si>
  <si>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</si>
  <si>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</si>
  <si>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</si>
  <si>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</si>
  <si>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</si>
  <si>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</si>
  <si>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</si>
  <si>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</si>
  <si>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</si>
  <si>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</si>
  <si>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</si>
  <si>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</si>
  <si>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</si>
  <si>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</si>
  <si>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</si>
  <si>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</si>
  <si>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</si>
  <si>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</si>
  <si>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</si>
  <si>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</si>
  <si>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</si>
  <si>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</si>
  <si>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</si>
  <si>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</si>
  <si>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</si>
  <si>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</si>
  <si>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</si>
  <si>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</si>
  <si>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</si>
  <si>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</si>
  <si>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</si>
  <si>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</si>
  <si>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</si>
  <si>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</si>
  <si>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</si>
  <si>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</si>
  <si>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</si>
  <si>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</si>
  <si>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</si>
  <si>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</si>
  <si>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</si>
  <si>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</si>
  <si>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</si>
  <si>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</si>
  <si>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</si>
  <si>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</si>
  <si>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</si>
  <si>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</si>
  <si>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</si>
  <si>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</si>
  <si>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</si>
  <si>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</si>
  <si>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</si>
  <si>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</si>
  <si>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</si>
  <si>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</si>
  <si>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</si>
  <si>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</si>
  <si>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</si>
  <si>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</si>
  <si>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</si>
  <si>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</si>
  <si>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</si>
  <si>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</si>
  <si>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</si>
  <si>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</si>
  <si>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</si>
  <si>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</si>
  <si>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</si>
  <si>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</si>
  <si>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</si>
  <si>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</si>
  <si>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</si>
  <si>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</si>
  <si>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</si>
  <si>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</si>
  <si>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</si>
  <si>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</si>
  <si>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</si>
  <si>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</si>
  <si>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</si>
  <si>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</si>
  <si>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</si>
  <si>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</si>
  <si>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</si>
  <si>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</si>
  <si>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</si>
  <si>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</si>
  <si>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</si>
  <si>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</si>
  <si>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</si>
  <si>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</si>
  <si>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</si>
  <si>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</si>
  <si>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</si>
  <si>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</si>
  <si>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</si>
  <si>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</si>
  <si>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</si>
  <si>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</si>
  <si>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</si>
  <si>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</si>
  <si>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</si>
  <si>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</si>
  <si>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</si>
  <si>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</si>
  <si>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</si>
  <si>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</si>
  <si>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</si>
  <si>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</si>
  <si>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</si>
  <si>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</si>
  <si>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</si>
  <si>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</si>
  <si>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</si>
  <si>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</si>
  <si>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</si>
  <si>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</si>
  <si>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</si>
  <si>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</si>
  <si>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</si>
  <si>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</si>
  <si>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</si>
  <si>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</si>
  <si>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</si>
  <si>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</si>
  <si>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</si>
  <si>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</si>
  <si>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</si>
  <si>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</si>
  <si>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</si>
  <si>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</si>
  <si>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</si>
  <si>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</si>
  <si>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</si>
  <si>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</si>
  <si>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</si>
  <si>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</si>
  <si>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</si>
  <si>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</si>
  <si>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</si>
  <si>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</si>
  <si>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</si>
  <si>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</si>
  <si>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</si>
  <si>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</si>
  <si>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</si>
  <si>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</si>
  <si>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</si>
  <si>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</si>
  <si>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</si>
  <si>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</si>
  <si>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</si>
  <si>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</si>
  <si>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</si>
  <si>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</si>
  <si>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</si>
  <si>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</si>
  <si>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</si>
  <si>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</si>
  <si>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</si>
  <si>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</si>
  <si>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</si>
  <si>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</si>
  <si>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</si>
  <si>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</si>
  <si>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</si>
  <si>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</si>
  <si>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</si>
  <si>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</si>
  <si>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</si>
  <si>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</si>
  <si>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</si>
  <si>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</si>
  <si>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</si>
  <si>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</si>
  <si>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</si>
  <si>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</si>
  <si>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</si>
  <si>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</si>
  <si>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</si>
  <si>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</si>
  <si>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</si>
  <si>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</si>
  <si>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</si>
  <si>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</si>
  <si>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</si>
  <si>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</si>
  <si>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</si>
  <si>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</si>
  <si>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</si>
  <si>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</si>
  <si>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</si>
  <si>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</si>
  <si>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</si>
  <si>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</si>
  <si>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</si>
  <si>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</si>
  <si>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</si>
  <si>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</si>
  <si>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</si>
  <si>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</si>
  <si>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</si>
  <si>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</si>
  <si>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</si>
  <si>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</si>
  <si>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</si>
  <si>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</si>
  <si>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</si>
  <si>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</si>
  <si>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</si>
  <si>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</si>
  <si>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</si>
  <si>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</si>
  <si>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</si>
  <si>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</si>
  <si>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</si>
  <si>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</si>
  <si>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</si>
  <si>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</si>
  <si>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</si>
  <si>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</si>
  <si>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</si>
  <si>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</si>
  <si>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</si>
  <si>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</si>
  <si>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</si>
  <si>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</si>
  <si>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</si>
  <si>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</si>
  <si>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</si>
  <si>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</si>
  <si>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</si>
  <si>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</si>
  <si>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</si>
  <si>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</si>
  <si>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</si>
  <si>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</si>
  <si>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</si>
  <si>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</si>
  <si>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</si>
  <si>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</si>
  <si>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</si>
  <si>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</si>
  <si>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</si>
  <si>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</si>
  <si>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</si>
  <si>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</si>
  <si>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</si>
  <si>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</si>
  <si>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</si>
  <si>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</si>
  <si>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</si>
  <si>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</si>
  <si>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</si>
  <si>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</si>
  <si>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</si>
  <si>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</si>
  <si>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</si>
  <si>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</si>
  <si>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</si>
  <si>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</si>
  <si>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</si>
  <si>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</si>
  <si>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</si>
  <si>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</si>
  <si>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</si>
  <si>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</si>
  <si>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</si>
  <si>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</si>
  <si>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</si>
  <si>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</si>
  <si>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</si>
  <si>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</si>
  <si>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</si>
  <si>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</si>
  <si>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</si>
  <si>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</si>
  <si>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</si>
  <si>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</si>
  <si>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</si>
  <si>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</si>
  <si>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</si>
  <si>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</si>
  <si>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</si>
  <si>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</si>
  <si>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</si>
  <si>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</si>
  <si>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</si>
  <si>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</si>
  <si>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</si>
  <si>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</si>
  <si>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</si>
  <si>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</si>
  <si>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</si>
  <si>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</si>
  <si>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</si>
  <si>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</si>
  <si>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</si>
  <si>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</si>
  <si>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</si>
  <si>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</si>
  <si>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</si>
  <si>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</si>
  <si>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</si>
  <si>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</si>
  <si>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</si>
  <si>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</si>
  <si>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</si>
  <si>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</si>
  <si>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</si>
  <si>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</si>
  <si>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</si>
  <si>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</si>
  <si>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</si>
  <si>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</si>
  <si>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</si>
  <si>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</si>
  <si>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</si>
  <si>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</si>
  <si>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</si>
  <si>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</si>
  <si>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</si>
  <si>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</si>
  <si>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</si>
  <si>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</si>
  <si>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</si>
  <si>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</si>
  <si>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</si>
  <si>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</si>
  <si>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</si>
  <si>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</si>
  <si>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</si>
  <si>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</si>
  <si>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</si>
  <si>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</si>
  <si>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</si>
  <si>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</si>
  <si>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</si>
  <si>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</si>
  <si>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</si>
  <si>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</si>
  <si>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</si>
  <si>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</si>
  <si>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</si>
  <si>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</si>
  <si>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</si>
  <si>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</si>
  <si>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</si>
  <si>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</si>
  <si>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</si>
  <si>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</si>
  <si>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</si>
  <si>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</si>
  <si>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</si>
  <si>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</si>
  <si>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</si>
  <si>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</si>
  <si>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</si>
  <si>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</si>
  <si>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</si>
  <si>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</si>
  <si>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</si>
  <si>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</si>
  <si>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</si>
  <si>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</si>
  <si>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</si>
  <si>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</si>
  <si>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</si>
  <si>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</si>
  <si>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</si>
  <si>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</si>
  <si>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</si>
  <si>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</si>
  <si>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</si>
  <si>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</si>
  <si>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</si>
  <si>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</si>
  <si>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</si>
  <si>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</si>
  <si>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</si>
  <si>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</si>
  <si>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</si>
  <si>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</si>
  <si>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</si>
  <si>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</si>
  <si>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</si>
  <si>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</si>
  <si>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</si>
  <si>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</si>
  <si>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</si>
  <si>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</si>
  <si>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</si>
  <si>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</si>
  <si>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</si>
  <si>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</si>
  <si>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</si>
  <si>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</si>
  <si>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</si>
  <si>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</si>
  <si>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</si>
  <si>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</si>
  <si>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</si>
  <si>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</si>
  <si>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</si>
  <si>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</si>
  <si>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</si>
  <si>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</si>
  <si>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</si>
  <si>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</si>
  <si>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</si>
  <si>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</si>
  <si>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</si>
  <si>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</si>
  <si>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</si>
  <si>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</si>
  <si>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</si>
  <si>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</si>
  <si>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</si>
  <si>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</si>
  <si>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</si>
  <si>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</si>
  <si>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</si>
  <si>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</si>
  <si>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</si>
  <si>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</si>
  <si>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</si>
  <si>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</si>
  <si>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</si>
  <si>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</si>
  <si>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</si>
  <si>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</si>
  <si>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</si>
  <si>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</si>
  <si>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</si>
  <si>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</si>
  <si>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</si>
  <si>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</si>
  <si>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</si>
  <si>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</si>
  <si>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</si>
  <si>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</si>
  <si>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</si>
  <si>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</si>
  <si>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</si>
  <si>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</si>
  <si>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</si>
  <si>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</si>
  <si>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</si>
  <si>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</si>
  <si>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</si>
  <si>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</si>
  <si>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</si>
  <si>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</si>
  <si>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</si>
  <si>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</si>
  <si>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</si>
  <si>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</si>
  <si>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</si>
  <si>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</si>
  <si>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</si>
  <si>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</si>
  <si>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</si>
  <si>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</si>
  <si>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</si>
  <si>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</si>
  <si>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</si>
  <si>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</si>
  <si>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</si>
  <si>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</si>
  <si>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</si>
  <si>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</si>
  <si>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</si>
  <si>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</si>
  <si>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</si>
  <si>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</si>
  <si>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</si>
  <si>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</si>
  <si>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</si>
  <si>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</si>
  <si>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</si>
  <si>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</si>
  <si>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</si>
  <si>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</si>
  <si>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</si>
  <si>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</si>
  <si>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</si>
  <si>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</si>
  <si>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</si>
  <si>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</si>
  <si>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</si>
  <si>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</si>
  <si>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</si>
  <si>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</si>
  <si>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</si>
  <si>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</si>
  <si>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</si>
  <si>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</si>
  <si>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</si>
  <si>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</si>
  <si>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</si>
  <si>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</si>
  <si>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</si>
  <si>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</si>
  <si>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</si>
  <si>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</si>
  <si>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</si>
  <si>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</si>
  <si>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</si>
  <si>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</si>
  <si>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</si>
  <si>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</si>
  <si>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</si>
  <si>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</si>
  <si>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</si>
  <si>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</si>
  <si>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</si>
  <si>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</si>
  <si>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</si>
  <si>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</si>
  <si>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</si>
  <si>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</si>
  <si>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</si>
  <si>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</si>
  <si>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</si>
  <si>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</si>
  <si>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</si>
  <si>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</si>
  <si>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</si>
  <si>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</si>
  <si>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</si>
  <si>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</si>
  <si>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</si>
  <si>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</si>
  <si>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</si>
  <si>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</si>
  <si>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</si>
  <si>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</si>
  <si>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</si>
  <si>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</si>
  <si>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</si>
  <si>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</si>
  <si>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</si>
  <si>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</si>
  <si>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</si>
  <si>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</si>
  <si>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</si>
  <si>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</si>
  <si>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</si>
  <si>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</si>
  <si>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</si>
  <si>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</si>
  <si>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</si>
  <si>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</si>
  <si>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</si>
  <si>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</si>
  <si>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</si>
  <si>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</si>
  <si>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</si>
  <si>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</si>
  <si>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</si>
  <si>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</si>
  <si>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</si>
  <si>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</si>
  <si>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</si>
  <si>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</si>
  <si>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</si>
  <si>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</si>
  <si>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</si>
  <si>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</si>
  <si>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</si>
  <si>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</si>
  <si>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</si>
  <si>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</si>
  <si>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</si>
  <si>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</si>
  <si>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</si>
  <si>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</si>
  <si>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</si>
  <si>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</si>
  <si>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</si>
  <si>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</si>
  <si>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</si>
  <si>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</si>
  <si>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</si>
  <si>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</si>
  <si>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</si>
  <si>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</si>
  <si>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</si>
  <si>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</si>
  <si>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</si>
  <si>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</si>
  <si>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</si>
  <si>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</si>
  <si>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</si>
  <si>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</si>
  <si>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</si>
  <si>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</si>
  <si>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</si>
  <si>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</si>
  <si>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</si>
  <si>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</si>
  <si>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</si>
  <si>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</si>
  <si>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</si>
  <si>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</si>
  <si>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</si>
  <si>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</si>
  <si>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</si>
  <si>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</si>
  <si>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</si>
  <si>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</si>
  <si>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</si>
  <si>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</si>
  <si>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</si>
  <si>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</si>
  <si>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</si>
  <si>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</si>
  <si>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</si>
  <si>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</si>
  <si>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</si>
  <si>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</si>
  <si>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</si>
  <si>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</si>
  <si>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</si>
  <si>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</si>
  <si>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</si>
  <si>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</si>
  <si>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</si>
  <si>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</si>
  <si>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</si>
  <si>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</si>
  <si>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</si>
  <si>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</si>
  <si>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</si>
  <si>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</si>
  <si>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</si>
  <si>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</si>
  <si>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</si>
  <si>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</si>
  <si>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</si>
  <si>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</si>
  <si>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</si>
  <si>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</si>
  <si>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</si>
  <si>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</si>
  <si>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</si>
  <si>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</si>
  <si>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</si>
  <si>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</si>
  <si>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</si>
  <si>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</si>
  <si>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</si>
  <si>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</si>
  <si>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</si>
  <si>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</si>
  <si>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</si>
  <si>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</si>
  <si>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</si>
  <si>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</si>
  <si>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</si>
  <si>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</si>
  <si>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</si>
  <si>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</si>
  <si>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</si>
  <si>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</si>
  <si>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</si>
  <si>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</si>
  <si>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</si>
  <si>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</si>
  <si>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</si>
  <si>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</si>
  <si>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</si>
  <si>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</si>
  <si>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</si>
  <si>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</si>
  <si>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</si>
  <si>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</si>
  <si>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</si>
  <si>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</si>
  <si>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</si>
  <si>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</si>
  <si>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</si>
  <si>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</si>
  <si>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</si>
  <si>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</si>
  <si>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</si>
  <si>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</si>
  <si>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</si>
  <si>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</si>
  <si>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</si>
  <si>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</si>
  <si>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</si>
  <si>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</si>
  <si>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</si>
  <si>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</si>
  <si>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</si>
  <si>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</si>
  <si>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</si>
  <si>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</si>
  <si>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</si>
  <si>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</si>
  <si>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</si>
  <si>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</si>
  <si>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</si>
  <si>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</si>
  <si>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</si>
  <si>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</si>
  <si>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</si>
  <si>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</si>
  <si>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</si>
  <si>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</si>
  <si>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</si>
  <si>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</si>
  <si>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</si>
  <si>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</si>
  <si>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</si>
  <si>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</si>
  <si>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</si>
  <si>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</si>
  <si>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</si>
  <si>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</si>
  <si>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</si>
  <si>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</si>
  <si>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</si>
  <si>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</si>
  <si>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</si>
  <si>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</si>
  <si>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</si>
  <si>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</si>
  <si>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</si>
  <si>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</si>
  <si>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</si>
  <si>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</si>
  <si>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</si>
  <si>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</si>
  <si>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</si>
  <si>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</si>
  <si>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</si>
  <si>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</si>
  <si>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</si>
  <si>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</si>
  <si>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</si>
  <si>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</si>
  <si>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</si>
  <si>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</si>
  <si>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</si>
  <si>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</si>
  <si>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</si>
  <si>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</si>
  <si>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</si>
  <si>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</si>
  <si>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</si>
  <si>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</si>
  <si>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</si>
  <si>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</si>
  <si>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</si>
  <si>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</si>
  <si>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</si>
  <si>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</si>
  <si>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</si>
  <si>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</si>
  <si>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</si>
  <si>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</si>
  <si>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</si>
  <si>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</si>
  <si>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</si>
  <si>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</si>
  <si>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</si>
  <si>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</si>
  <si>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</si>
  <si>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</si>
  <si>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</si>
  <si>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</si>
  <si>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</si>
  <si>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</si>
  <si>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</si>
  <si>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</si>
  <si>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</si>
  <si>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</si>
  <si>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</si>
  <si>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</si>
  <si>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</si>
  <si>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</si>
  <si>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</si>
  <si>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</si>
  <si>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</si>
  <si>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</si>
  <si>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</si>
  <si>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</si>
  <si>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</si>
  <si>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</si>
  <si>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</si>
  <si>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</si>
  <si>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</si>
  <si>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</si>
  <si>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</si>
  <si>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</si>
  <si>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</si>
  <si>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</si>
  <si>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</si>
  <si>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</si>
  <si>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</si>
  <si>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</si>
  <si>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</si>
  <si>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</si>
  <si>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</si>
  <si>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</si>
  <si>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</si>
  <si>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</si>
  <si>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</si>
  <si>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</si>
  <si>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</si>
  <si>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</si>
  <si>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</si>
  <si>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</si>
  <si>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</si>
  <si>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</si>
  <si>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</si>
  <si>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</si>
  <si>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</si>
  <si>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</si>
  <si>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</si>
  <si>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</si>
  <si>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</si>
  <si>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</si>
  <si>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</si>
  <si>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</si>
  <si>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</si>
  <si>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</si>
  <si>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</si>
  <si>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</si>
  <si>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</si>
  <si>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</si>
  <si>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</si>
  <si>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</si>
  <si>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</si>
  <si>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</si>
  <si>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</si>
  <si>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</si>
  <si>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</si>
  <si>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</si>
  <si>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</si>
  <si>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</si>
  <si>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</si>
  <si>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</si>
  <si>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</si>
  <si>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</si>
  <si>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</si>
  <si>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</si>
  <si>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</si>
  <si>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</si>
  <si>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</si>
  <si>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</si>
  <si>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</si>
  <si>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</si>
  <si>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</si>
  <si>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</si>
  <si>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</si>
  <si>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</si>
  <si>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</si>
  <si>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</si>
  <si>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</si>
  <si>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</si>
  <si>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</si>
  <si>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</si>
  <si>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</si>
  <si>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</si>
  <si>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</si>
  <si>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</si>
  <si>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</si>
  <si>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</si>
  <si>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</si>
  <si>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</si>
  <si>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</si>
  <si>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</si>
  <si>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</si>
  <si>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</si>
  <si>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</si>
  <si>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</si>
  <si>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</si>
  <si>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</si>
  <si>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</si>
  <si>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</si>
  <si>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</si>
  <si>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</si>
  <si>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</si>
  <si>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</si>
  <si>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</si>
  <si>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</si>
  <si>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</si>
  <si>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</si>
  <si>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</si>
  <si>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</si>
  <si>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</si>
  <si>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</si>
  <si>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</si>
  <si>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</si>
  <si>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</si>
  <si>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</si>
  <si>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</si>
  <si>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</si>
  <si>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</si>
  <si>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</si>
  <si>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</si>
  <si>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</si>
  <si>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</si>
  <si>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</si>
  <si>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</si>
  <si>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</si>
  <si>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</si>
  <si>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</si>
  <si>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</si>
  <si>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</si>
  <si>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</si>
  <si>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</si>
  <si>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</si>
  <si>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</si>
  <si>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</si>
  <si>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</si>
  <si>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</si>
  <si>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</si>
  <si>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</si>
  <si>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</si>
  <si>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</si>
  <si>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</si>
  <si>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</si>
  <si>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</si>
  <si>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</si>
  <si>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</si>
  <si>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</si>
  <si>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</si>
  <si>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</si>
  <si>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</si>
  <si>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</si>
  <si>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</si>
  <si>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</si>
  <si>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</si>
  <si>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</si>
  <si>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</si>
  <si>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</si>
  <si>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</si>
  <si>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</si>
  <si>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</si>
  <si>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</si>
  <si>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</si>
  <si>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</si>
  <si>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</si>
  <si>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</si>
  <si>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</si>
  <si>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</si>
  <si>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</si>
  <si>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</si>
  <si>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</si>
  <si>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</si>
  <si>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</si>
  <si>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</si>
  <si>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</si>
  <si>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</si>
  <si>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</si>
  <si>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</si>
  <si>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</si>
  <si>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</si>
  <si>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</si>
  <si>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</si>
  <si>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</si>
  <si>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</si>
  <si>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</si>
  <si>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</si>
  <si>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</si>
  <si>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</si>
  <si>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</si>
  <si>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</si>
  <si>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</si>
  <si>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</si>
  <si>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</si>
  <si>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</si>
  <si>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</si>
  <si>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</si>
  <si>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</si>
  <si>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</si>
  <si>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</si>
  <si>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</si>
  <si>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</si>
  <si>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</si>
  <si>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</si>
  <si>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</si>
  <si>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</si>
  <si>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</si>
  <si>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</si>
  <si>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</si>
  <si>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</si>
  <si>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</si>
  <si>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</si>
  <si>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</si>
  <si>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</si>
  <si>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</si>
  <si>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</si>
  <si>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</si>
  <si>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</si>
  <si>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</si>
  <si>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</si>
  <si>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</si>
  <si>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</si>
  <si>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</si>
  <si>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</si>
  <si>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</si>
  <si>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</si>
  <si>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</si>
  <si>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</si>
  <si>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</si>
  <si>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</si>
  <si>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</si>
  <si>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</si>
  <si>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</si>
  <si>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</si>
  <si>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</si>
  <si>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</si>
  <si>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</si>
  <si>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</si>
  <si>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</si>
  <si>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</si>
  <si>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</si>
  <si>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</si>
  <si>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</si>
  <si>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</si>
  <si>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</si>
  <si>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</si>
  <si>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</si>
  <si>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</si>
  <si>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</si>
  <si>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</si>
  <si>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</si>
  <si>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</si>
  <si>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</si>
  <si>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</si>
  <si>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</si>
  <si>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</si>
  <si>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</si>
  <si>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</si>
  <si>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</si>
  <si>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</si>
  <si>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</si>
  <si>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</si>
  <si>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</si>
  <si>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</si>
  <si>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</si>
  <si>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</si>
  <si>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</si>
  <si>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</si>
  <si>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</si>
  <si>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</si>
  <si>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</si>
  <si>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</si>
  <si>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</si>
  <si>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</si>
  <si>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</si>
  <si>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</si>
  <si>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</si>
  <si>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</si>
  <si>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</si>
  <si>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</si>
  <si>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</si>
  <si>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</si>
  <si>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</si>
  <si>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</si>
  <si>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</si>
  <si>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</si>
  <si>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</si>
  <si>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</si>
  <si>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</si>
  <si>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</si>
  <si>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</si>
  <si>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</si>
  <si>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</si>
  <si>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</si>
  <si>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</si>
  <si>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</si>
  <si>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</si>
  <si>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</si>
  <si>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</si>
  <si>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</si>
  <si>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</si>
  <si>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</si>
  <si>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</si>
  <si>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</si>
  <si>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</si>
  <si>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</si>
  <si>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</si>
  <si>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</si>
  <si>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</si>
  <si>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</si>
  <si>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</si>
  <si>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</si>
  <si>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</si>
  <si>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</si>
  <si>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</si>
  <si>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</si>
  <si>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</si>
  <si>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</si>
  <si>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</si>
  <si>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</si>
  <si>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</si>
  <si>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</si>
  <si>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</si>
  <si>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</si>
  <si>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</si>
  <si>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</si>
  <si>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</si>
  <si>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</si>
  <si>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</si>
  <si>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</si>
  <si>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</si>
  <si>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</si>
  <si>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</si>
  <si>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</si>
  <si>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</si>
  <si>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</si>
  <si>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</si>
  <si>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</si>
  <si>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</si>
  <si>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</si>
  <si>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</si>
  <si>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</si>
  <si>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</si>
  <si>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</si>
  <si>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</si>
  <si>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</si>
  <si>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</si>
  <si>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</si>
  <si>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</si>
  <si>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</si>
  <si>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</si>
  <si>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</si>
  <si>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</si>
  <si>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</si>
  <si>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</si>
  <si>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</si>
  <si>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</si>
  <si>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</si>
  <si>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</si>
  <si>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</si>
  <si>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</si>
  <si>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</si>
  <si>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</si>
  <si>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</si>
  <si>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</si>
  <si>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</si>
  <si>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</si>
  <si>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</si>
  <si>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</si>
  <si>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</si>
  <si>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</si>
  <si>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</si>
  <si>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</si>
  <si>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</si>
  <si>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</si>
  <si>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</si>
  <si>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</si>
  <si>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</si>
  <si>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</si>
  <si>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</si>
  <si>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</si>
  <si>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</si>
  <si>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</si>
  <si>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</si>
  <si>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</si>
  <si>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</si>
  <si>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</si>
  <si>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</si>
  <si>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</si>
  <si>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</si>
  <si>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</si>
  <si>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</si>
  <si>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</si>
  <si>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</si>
  <si>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</si>
  <si>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</si>
  <si>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</si>
  <si>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</si>
  <si>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</si>
  <si>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</si>
  <si>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</si>
  <si>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</si>
  <si>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</si>
  <si>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</si>
  <si>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</si>
  <si>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</si>
  <si>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</si>
  <si>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</si>
  <si>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</si>
  <si>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</si>
  <si>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</si>
  <si>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</si>
  <si>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</si>
  <si>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</si>
  <si>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</si>
  <si>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</si>
  <si>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</si>
  <si>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</si>
  <si>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</si>
  <si>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</si>
  <si>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</si>
  <si>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</si>
  <si>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</si>
  <si>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</si>
  <si>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</si>
  <si>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</si>
  <si>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</si>
  <si>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</si>
  <si>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</si>
  <si>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</si>
  <si>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</si>
  <si>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</si>
  <si>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</si>
  <si>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</si>
  <si>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</si>
  <si>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</si>
  <si>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</si>
  <si>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</si>
  <si>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</si>
  <si>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</si>
  <si>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</si>
  <si>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</si>
  <si>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</si>
  <si>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</si>
  <si>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</si>
  <si>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</si>
  <si>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</si>
  <si>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</si>
  <si>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</si>
  <si>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</si>
  <si>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</si>
  <si>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</si>
  <si>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</si>
  <si>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</si>
  <si>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</si>
  <si>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</si>
  <si>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</si>
  <si>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</si>
  <si>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</si>
  <si>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</si>
  <si>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</si>
  <si>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</si>
  <si>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</si>
  <si>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</si>
  <si>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</si>
  <si>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</si>
  <si>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</si>
  <si>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</si>
  <si>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</si>
  <si>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</si>
  <si>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</si>
  <si>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</si>
  <si>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</si>
  <si>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</si>
  <si>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</si>
  <si>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</si>
  <si>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</si>
  <si>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</si>
  <si>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</si>
  <si>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</si>
  <si>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</si>
  <si>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</si>
  <si>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</si>
  <si>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</si>
  <si>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</si>
  <si>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</si>
  <si>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</si>
  <si>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</si>
  <si>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</si>
  <si>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</si>
  <si>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</si>
  <si>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</si>
  <si>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</si>
  <si>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</si>
  <si>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</si>
  <si>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</si>
  <si>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</si>
  <si>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</si>
  <si>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</si>
  <si>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</si>
  <si>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</si>
  <si>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</si>
  <si>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</si>
  <si>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</si>
  <si>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</si>
  <si>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</si>
  <si>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</si>
  <si>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</si>
  <si>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</si>
  <si>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</si>
  <si>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</si>
  <si>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</si>
  <si>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</si>
  <si>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</si>
  <si>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</si>
  <si>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</si>
  <si>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</si>
  <si>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</si>
  <si>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</si>
  <si>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</si>
  <si>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</si>
  <si>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</si>
  <si>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</si>
  <si>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</si>
  <si>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</si>
  <si>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</si>
  <si>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</si>
  <si>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</si>
  <si>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</si>
  <si>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</si>
  <si>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</si>
  <si>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</si>
  <si>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</si>
  <si>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</si>
  <si>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</si>
  <si>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</si>
  <si>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</si>
  <si>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</si>
  <si>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</si>
  <si>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</si>
  <si>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</si>
  <si>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</si>
  <si>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</si>
  <si>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</si>
  <si>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</si>
  <si>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</si>
  <si>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</si>
  <si>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</si>
  <si>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</si>
  <si>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</si>
  <si>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</si>
  <si>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</si>
  <si>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</si>
  <si>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</si>
  <si>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</si>
  <si>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</si>
  <si>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</si>
  <si>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</si>
  <si>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</si>
  <si>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</si>
  <si>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</si>
  <si>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</si>
  <si>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</si>
  <si>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</si>
  <si>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</si>
  <si>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</si>
  <si>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</si>
  <si>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</si>
  <si>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</si>
  <si>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</si>
  <si>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</si>
  <si>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</si>
  <si>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</si>
  <si>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</si>
  <si>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</si>
  <si>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</si>
  <si>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</si>
  <si>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</si>
  <si>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</si>
  <si>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</si>
  <si>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</si>
  <si>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</si>
  <si>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</si>
  <si>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</si>
  <si>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</si>
  <si>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</si>
  <si>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</si>
  <si>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</si>
  <si>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</si>
  <si>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</si>
  <si>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</si>
  <si>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</si>
  <si>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</si>
  <si>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</si>
  <si>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</si>
  <si>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</si>
  <si>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</si>
  <si>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</si>
  <si>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</si>
  <si>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</si>
  <si>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</si>
  <si>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</si>
  <si>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</si>
  <si>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</si>
  <si>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</si>
  <si>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</si>
  <si>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</si>
  <si>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</si>
  <si>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</si>
  <si>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</si>
  <si>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</si>
  <si>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</si>
  <si>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</si>
  <si>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</si>
  <si>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</si>
  <si>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</si>
  <si>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</si>
  <si>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</si>
  <si>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</si>
  <si>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</si>
  <si>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</si>
  <si>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</si>
  <si>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</si>
  <si>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</si>
  <si>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</si>
  <si>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</si>
  <si>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</si>
  <si>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</si>
  <si>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</si>
  <si>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</si>
  <si>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</si>
  <si>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</si>
  <si>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</si>
  <si>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</si>
  <si>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</si>
  <si>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</si>
  <si>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</si>
  <si>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</si>
  <si>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</si>
  <si>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</si>
  <si>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</si>
  <si>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</si>
  <si>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</si>
  <si>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</si>
  <si>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</si>
  <si>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</si>
  <si>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</si>
  <si>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</si>
  <si>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</si>
  <si>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</si>
  <si>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</si>
  <si>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</si>
  <si>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</si>
  <si>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</si>
  <si>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</si>
  <si>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</si>
  <si>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</si>
  <si>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</si>
  <si>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</si>
  <si>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</si>
  <si>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</si>
  <si>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</si>
  <si>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</si>
  <si>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</si>
  <si>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</si>
  <si>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</si>
  <si>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</si>
  <si>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</si>
  <si>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</si>
  <si>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</si>
  <si>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</si>
  <si>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</si>
  <si>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</si>
  <si>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</si>
  <si>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</si>
  <si>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</si>
  <si>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</si>
  <si>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</si>
  <si>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</si>
  <si>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</si>
  <si>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</si>
  <si>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</si>
  <si>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</si>
  <si>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</si>
  <si>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</si>
  <si>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</si>
  <si>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</si>
  <si>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</si>
  <si>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</si>
  <si>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</si>
  <si>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</si>
  <si>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</si>
  <si>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</si>
  <si>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</si>
  <si>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</si>
  <si>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</si>
  <si>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</si>
  <si>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</si>
  <si>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</si>
  <si>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</si>
  <si>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</si>
  <si>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</si>
  <si>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</si>
  <si>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</si>
  <si>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</si>
  <si>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</si>
  <si>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</si>
  <si>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</si>
  <si>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</si>
  <si>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</si>
  <si>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</si>
  <si>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</si>
  <si>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</si>
  <si>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</si>
  <si>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</si>
  <si>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</si>
  <si>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</si>
  <si>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</si>
  <si>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</si>
  <si>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</si>
  <si>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</si>
  <si>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</si>
  <si>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</si>
  <si>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</si>
  <si>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</si>
  <si>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</si>
  <si>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</si>
  <si>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</si>
  <si>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</si>
  <si>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</si>
  <si>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</si>
  <si>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</si>
  <si>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</si>
  <si>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</si>
  <si>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</si>
  <si>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</si>
  <si>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</si>
  <si>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</si>
  <si>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</si>
  <si>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</si>
  <si>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</si>
  <si>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</si>
  <si>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</si>
  <si>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</si>
  <si>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</si>
  <si>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</si>
  <si>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</si>
  <si>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</si>
  <si>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</si>
  <si>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</si>
  <si>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</si>
  <si>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</si>
  <si>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</si>
  <si>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</si>
  <si>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</si>
  <si>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</si>
  <si>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</si>
  <si>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</si>
  <si>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</si>
  <si>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</si>
  <si>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</si>
  <si>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</si>
  <si>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</si>
  <si>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</si>
  <si>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</si>
  <si>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</si>
  <si>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</si>
  <si>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</si>
  <si>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</si>
  <si>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</si>
  <si>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</si>
  <si>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</si>
  <si>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</si>
  <si>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</si>
  <si>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</si>
  <si>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</si>
  <si>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</si>
  <si>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</si>
  <si>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</si>
  <si>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</si>
  <si>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</si>
  <si>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</si>
  <si>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</si>
  <si>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</si>
  <si>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</si>
  <si>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</si>
  <si>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</si>
  <si>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</si>
  <si>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</si>
  <si>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</si>
  <si>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</si>
  <si>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</si>
  <si>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</si>
  <si>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</si>
  <si>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</si>
  <si>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</si>
  <si>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</si>
  <si>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</si>
  <si>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</si>
  <si>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</si>
  <si>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</si>
  <si>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</si>
  <si>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</si>
  <si>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</si>
  <si>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</si>
  <si>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</si>
  <si>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</si>
  <si>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</si>
  <si>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</si>
  <si>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</si>
  <si>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</si>
  <si>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</si>
  <si>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</si>
  <si>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</si>
  <si>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</si>
  <si>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</si>
  <si>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</si>
  <si>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</si>
  <si>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</si>
  <si>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</si>
  <si>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</si>
  <si>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</si>
  <si>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</si>
  <si>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</si>
  <si>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</si>
  <si>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</si>
  <si>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</si>
  <si>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</si>
  <si>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</si>
  <si>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</si>
  <si>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</si>
  <si>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</si>
  <si>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</si>
  <si>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</si>
  <si>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</si>
  <si>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</si>
  <si>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</si>
  <si>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</si>
  <si>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</si>
  <si>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</si>
  <si>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</si>
  <si>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</si>
  <si>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</si>
  <si>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</si>
  <si>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</si>
  <si>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</si>
  <si>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</si>
  <si>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</si>
  <si>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</si>
  <si>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</si>
  <si>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</si>
  <si>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</si>
  <si>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</si>
  <si>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</si>
  <si>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</si>
  <si>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</si>
  <si>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</si>
  <si>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</si>
  <si>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</si>
  <si>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</si>
  <si>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</si>
  <si>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</si>
  <si>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</si>
  <si>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</si>
  <si>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</si>
  <si>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</si>
  <si>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</si>
  <si>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</si>
  <si>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</si>
  <si>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</si>
  <si>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</si>
  <si>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</si>
  <si>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</si>
  <si>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</si>
  <si>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</si>
  <si>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</si>
  <si>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</si>
  <si>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</si>
  <si>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</si>
  <si>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</si>
  <si>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</si>
  <si>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</si>
  <si>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</si>
  <si>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</si>
  <si>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</si>
  <si>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</si>
  <si>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</si>
  <si>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</si>
  <si>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</si>
  <si>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</si>
  <si>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</si>
  <si>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</si>
  <si>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</si>
  <si>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</si>
  <si>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</si>
  <si>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</si>
  <si>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</si>
  <si>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</si>
  <si>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</si>
  <si>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</si>
  <si>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</si>
  <si>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</si>
  <si>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</si>
  <si>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</si>
  <si>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</si>
  <si>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</si>
  <si>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</si>
  <si>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</si>
  <si>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</si>
  <si>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</si>
  <si>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</si>
  <si>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</si>
  <si>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</si>
  <si>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</si>
  <si>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</si>
  <si>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</si>
  <si>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</si>
  <si>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</si>
  <si>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</si>
  <si>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</si>
  <si>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</si>
  <si>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</si>
  <si>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</si>
  <si>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</si>
  <si>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</si>
  <si>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</si>
  <si>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</si>
  <si>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</si>
  <si>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</si>
  <si>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</si>
  <si>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</si>
  <si>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</si>
  <si>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</si>
  <si>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</si>
  <si>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</si>
  <si>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</si>
  <si>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</si>
  <si>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</si>
  <si>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</si>
  <si>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</si>
  <si>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</si>
  <si>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</si>
  <si>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</si>
  <si>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</si>
  <si>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</si>
  <si>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</si>
  <si>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</si>
  <si>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</si>
  <si>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</si>
  <si>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</si>
  <si>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</si>
  <si>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</si>
  <si>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</si>
  <si>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</si>
  <si>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</si>
  <si>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</si>
  <si>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</si>
  <si>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</si>
  <si>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</si>
  <si>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</si>
  <si>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</si>
  <si>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</si>
  <si>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</si>
  <si>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</si>
  <si>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</si>
  <si>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</si>
  <si>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</si>
  <si>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</si>
  <si>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</si>
  <si>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</si>
  <si>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</si>
  <si>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</si>
  <si>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</si>
  <si>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</si>
  <si>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</si>
  <si>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</si>
  <si>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</si>
  <si>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</si>
  <si>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</si>
  <si>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</si>
  <si>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</si>
  <si>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</si>
  <si>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</si>
  <si>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</si>
  <si>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</si>
  <si>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</si>
  <si>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</si>
  <si>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</si>
  <si>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</si>
  <si>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</si>
  <si>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</si>
  <si>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</si>
  <si>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</si>
  <si>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</si>
  <si>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</si>
  <si>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</si>
  <si>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</si>
  <si>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</si>
  <si>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</si>
  <si>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</si>
  <si>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</si>
  <si>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</si>
  <si>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</si>
  <si>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</si>
  <si>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</si>
  <si>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</si>
  <si>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</si>
  <si>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</si>
  <si>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</si>
  <si>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</si>
  <si>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</si>
  <si>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</si>
  <si>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</si>
  <si>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</si>
  <si>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</si>
  <si>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</si>
  <si>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</si>
  <si>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</si>
  <si>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</si>
  <si>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</si>
  <si>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</si>
  <si>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</si>
  <si>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</si>
  <si>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</si>
  <si>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</si>
  <si>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</si>
  <si>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</si>
  <si>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</si>
  <si>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</si>
  <si>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</si>
  <si>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</si>
  <si>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</si>
  <si>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</si>
  <si>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</si>
  <si>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</si>
  <si>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</si>
  <si>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</si>
  <si>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</si>
  <si>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</si>
  <si>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</si>
  <si>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</si>
  <si>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</si>
  <si>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</si>
  <si>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</si>
  <si>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</si>
  <si>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</si>
  <si>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</si>
  <si>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</si>
  <si>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</si>
  <si>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</si>
  <si>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</si>
  <si>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</si>
  <si>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</si>
  <si>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</si>
  <si>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</si>
  <si>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</si>
  <si>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</si>
  <si>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</si>
  <si>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</si>
  <si>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</si>
  <si>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</si>
  <si>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</si>
  <si>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</si>
  <si>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</si>
  <si>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</si>
  <si>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</si>
  <si>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</si>
  <si>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</si>
  <si>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</si>
  <si>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</si>
  <si>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</si>
  <si>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</si>
  <si>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</si>
  <si>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</si>
  <si>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</si>
  <si>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</si>
  <si>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</si>
  <si>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</si>
  <si>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</si>
  <si>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</si>
  <si>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</si>
  <si>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</si>
  <si>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</si>
  <si>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</si>
  <si>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</si>
  <si>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</si>
  <si>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</si>
  <si>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</si>
  <si>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</si>
  <si>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</si>
  <si>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</si>
  <si>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</si>
  <si>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</si>
  <si>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</si>
  <si>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</si>
  <si>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</si>
  <si>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</si>
  <si>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</si>
  <si>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</si>
  <si>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</si>
  <si>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</si>
  <si>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</si>
  <si>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</si>
  <si>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</si>
  <si>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</si>
  <si>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</si>
  <si>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</si>
  <si>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</si>
  <si>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</si>
  <si>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</si>
  <si>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</si>
  <si>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</si>
  <si>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</si>
  <si>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</si>
  <si>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</si>
  <si>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</si>
  <si>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</si>
  <si>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</si>
  <si>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</si>
  <si>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</si>
  <si>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</si>
  <si>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</si>
  <si>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</si>
  <si>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</si>
  <si>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</si>
  <si>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</si>
  <si>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</si>
  <si>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</si>
  <si>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</si>
  <si>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</si>
  <si>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</si>
  <si>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</si>
  <si>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</si>
  <si>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</si>
  <si>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</si>
  <si>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</si>
  <si>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</si>
  <si>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</si>
  <si>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</si>
  <si>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</si>
  <si>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</si>
  <si>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</si>
  <si>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</si>
  <si>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</si>
  <si>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</si>
  <si>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</si>
  <si>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</si>
  <si>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</si>
  <si>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</si>
  <si>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</si>
  <si>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</si>
  <si>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</si>
  <si>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</si>
  <si>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</si>
  <si>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</si>
  <si>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</si>
  <si>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</si>
  <si>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</si>
  <si>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</si>
  <si>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</si>
  <si>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</si>
  <si>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</si>
  <si>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</si>
  <si>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</si>
  <si>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</si>
  <si>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</si>
  <si>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</si>
  <si>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</si>
  <si>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</si>
  <si>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</si>
  <si>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</si>
  <si>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</si>
  <si>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</si>
  <si>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</si>
  <si>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</si>
  <si>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</si>
  <si>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</si>
  <si>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</si>
  <si>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</si>
  <si>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</si>
  <si>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</si>
  <si>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</si>
  <si>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</si>
  <si>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</si>
  <si>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</si>
  <si>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</si>
  <si>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</si>
  <si>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</si>
  <si>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</si>
  <si>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</si>
  <si>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</si>
  <si>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</si>
  <si>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</si>
  <si>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</si>
  <si>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</si>
  <si>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</si>
  <si>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</si>
  <si>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</si>
  <si>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</si>
  <si>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</si>
  <si>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</si>
  <si>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</si>
  <si>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</si>
  <si>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</si>
  <si>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</si>
  <si>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</si>
  <si>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</si>
  <si>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</si>
  <si>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</si>
  <si>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</si>
  <si>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</si>
  <si>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</si>
  <si>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</si>
  <si>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</si>
  <si>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</si>
  <si>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</si>
  <si>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</si>
  <si>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</si>
  <si>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</si>
  <si>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</si>
  <si>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</si>
  <si>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</si>
  <si>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</si>
  <si>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</si>
  <si>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</si>
  <si>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</si>
  <si>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</si>
  <si>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</si>
  <si>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</si>
  <si>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</si>
  <si>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</si>
  <si>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</si>
  <si>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</si>
  <si>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</si>
  <si>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</si>
  <si>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</si>
  <si>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</si>
  <si>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</si>
  <si>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</si>
  <si>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</si>
  <si>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</si>
  <si>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</si>
  <si>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</si>
  <si>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</si>
  <si>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</si>
  <si>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</si>
  <si>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</si>
  <si>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</si>
  <si>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</si>
  <si>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</si>
  <si>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</si>
  <si>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</si>
  <si>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</si>
  <si>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</si>
  <si>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</si>
  <si>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</si>
  <si>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</si>
  <si>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</si>
  <si>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</si>
  <si>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</si>
  <si>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</si>
  <si>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</si>
  <si>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</si>
  <si>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</si>
  <si>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</si>
  <si>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</si>
  <si>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</si>
  <si>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</si>
  <si>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</si>
  <si>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</si>
  <si>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</si>
  <si>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</si>
  <si>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</si>
  <si>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</si>
  <si>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</si>
  <si>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</si>
  <si>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</si>
  <si>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</si>
  <si>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</si>
  <si>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</si>
  <si>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</si>
  <si>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</si>
  <si>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</si>
  <si>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</si>
  <si>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</si>
  <si>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</si>
  <si>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</si>
  <si>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</si>
  <si>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</si>
  <si>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</si>
  <si>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</si>
  <si>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</si>
  <si>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</si>
  <si>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</si>
  <si>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</si>
  <si>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</si>
  <si>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</si>
  <si>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</si>
  <si>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</si>
  <si>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</si>
  <si>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</si>
  <si>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</si>
  <si>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</si>
  <si>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</si>
  <si>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</si>
  <si>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</si>
  <si>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</si>
  <si>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</si>
  <si>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</si>
  <si>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</si>
  <si>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</si>
  <si>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</si>
  <si>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</si>
  <si>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</si>
  <si>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</si>
  <si>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</si>
  <si>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</si>
  <si>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</si>
  <si>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</si>
  <si>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</si>
  <si>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</si>
  <si>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</si>
  <si>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</si>
  <si>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</si>
  <si>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</si>
  <si>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</si>
  <si>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</si>
  <si>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</si>
  <si>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</si>
  <si>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</si>
  <si>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</si>
  <si>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</si>
  <si>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</si>
  <si>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</si>
  <si>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</si>
  <si>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</si>
  <si>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</si>
  <si>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</si>
  <si>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</si>
  <si>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</si>
  <si>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</si>
  <si>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</si>
  <si>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</si>
  <si>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</si>
  <si>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</si>
  <si>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</si>
  <si>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</si>
  <si>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</si>
  <si>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</si>
  <si>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</si>
  <si>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</si>
  <si>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</si>
  <si>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</si>
  <si>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</si>
  <si>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</si>
  <si>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</si>
  <si>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</si>
  <si>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</si>
  <si>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</si>
  <si>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</si>
  <si>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</si>
  <si>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</si>
  <si>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</si>
  <si>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</si>
  <si>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</si>
  <si>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</si>
  <si>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</si>
  <si>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</si>
  <si>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</si>
  <si>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</si>
  <si>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</si>
  <si>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</si>
  <si>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</si>
  <si>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</si>
  <si>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</si>
  <si>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</si>
  <si>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</si>
  <si>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</si>
  <si>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</si>
  <si>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</si>
  <si>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</si>
  <si>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</si>
  <si>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</si>
  <si>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</si>
  <si>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</si>
  <si>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</si>
  <si>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</si>
  <si>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</si>
  <si>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</si>
  <si>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</si>
  <si>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</si>
  <si>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</si>
  <si>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</si>
  <si>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</si>
  <si>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</si>
  <si>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</si>
  <si>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</si>
  <si>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</si>
  <si>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</si>
  <si>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</si>
  <si>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</si>
  <si>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</si>
  <si>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</si>
  <si>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</si>
  <si>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</si>
  <si>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</si>
  <si>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</si>
  <si>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</si>
  <si>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</si>
  <si>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</si>
  <si>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</si>
  <si>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</si>
  <si>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</si>
  <si>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</si>
  <si>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</si>
  <si>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</si>
  <si>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</si>
  <si>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</si>
  <si>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</si>
  <si>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</si>
  <si>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</si>
  <si>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</si>
  <si>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</si>
  <si>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</si>
  <si>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</si>
  <si>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</si>
  <si>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</si>
  <si>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</si>
  <si>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</si>
  <si>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</si>
  <si>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</si>
  <si>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</si>
  <si>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</si>
  <si>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</si>
  <si>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</si>
  <si>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</si>
  <si>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</si>
  <si>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</si>
  <si>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</si>
  <si>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</si>
  <si>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</si>
  <si>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</si>
  <si>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</si>
  <si>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</si>
  <si>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</si>
  <si>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</si>
  <si>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</si>
  <si>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</si>
  <si>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</si>
  <si>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</si>
  <si>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</si>
  <si>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</si>
  <si>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</si>
  <si>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</si>
  <si>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</si>
  <si>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</si>
  <si>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</si>
  <si>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</si>
  <si>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</si>
  <si>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</si>
  <si>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</si>
  <si>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</si>
  <si>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</si>
  <si>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</si>
  <si>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</si>
  <si>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</si>
  <si>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</si>
  <si>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</si>
  <si>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</si>
  <si>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</si>
  <si>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</si>
  <si>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</si>
  <si>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</si>
  <si>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</si>
  <si>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</si>
  <si>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</si>
  <si>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</si>
  <si>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</si>
  <si>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</si>
  <si>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</si>
  <si>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</si>
  <si>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</si>
  <si>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</si>
  <si>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</si>
  <si>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</si>
  <si>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</si>
  <si>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</si>
  <si>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</si>
  <si>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</si>
  <si>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</si>
  <si>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</si>
  <si>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</si>
  <si>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</si>
  <si>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</si>
  <si>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</si>
  <si>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</si>
  <si>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</si>
  <si>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</si>
  <si>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</si>
  <si>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</si>
  <si>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</si>
  <si>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</si>
  <si>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</si>
  <si>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</si>
  <si>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</si>
  <si>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</si>
  <si>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</si>
  <si>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</si>
  <si>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</si>
  <si>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</si>
  <si>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</si>
  <si>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</si>
  <si>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</si>
  <si>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</si>
  <si>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</si>
  <si>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</si>
  <si>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</si>
  <si>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</si>
  <si>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</si>
  <si>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</si>
  <si>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</si>
  <si>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</si>
  <si>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</si>
  <si>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</si>
  <si>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</si>
  <si>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</si>
  <si>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</si>
  <si>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</si>
  <si>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</si>
  <si>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</si>
  <si>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</si>
  <si>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</si>
  <si>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</si>
  <si>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</si>
  <si>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</si>
  <si>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</si>
  <si>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</si>
  <si>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</si>
  <si>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</si>
  <si>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</si>
  <si>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</si>
  <si>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</si>
  <si>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</si>
  <si>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</si>
  <si>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</si>
  <si>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</si>
  <si>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</si>
  <si>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</si>
  <si>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</si>
  <si>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</si>
  <si>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</si>
  <si>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</si>
  <si>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</si>
  <si>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</si>
  <si>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</si>
  <si>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</si>
  <si>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</si>
  <si>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</si>
  <si>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</si>
  <si>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</si>
  <si>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</si>
  <si>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</si>
  <si>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</si>
  <si>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</si>
  <si>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</si>
  <si>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</si>
  <si>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</si>
  <si>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</si>
  <si>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</si>
  <si>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</si>
  <si>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</si>
  <si>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</si>
  <si>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</si>
  <si>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</si>
  <si>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</si>
  <si>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</si>
  <si>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</si>
  <si>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</si>
  <si>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</si>
  <si>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</si>
  <si>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</si>
  <si>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</si>
  <si>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</si>
  <si>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</si>
  <si>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</si>
  <si>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</si>
  <si>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</si>
  <si>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</si>
  <si>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</si>
  <si>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</si>
  <si>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</si>
  <si>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</si>
  <si>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</si>
  <si>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</si>
  <si>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</si>
  <si>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</si>
  <si>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</si>
  <si>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</si>
  <si>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</si>
  <si>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</si>
  <si>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</si>
  <si>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</si>
  <si>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</si>
  <si>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</si>
  <si>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</si>
  <si>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</si>
  <si>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</si>
  <si>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</si>
  <si>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</si>
  <si>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</si>
  <si>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</si>
  <si>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</si>
  <si>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</si>
  <si>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</si>
  <si>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</si>
  <si>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</si>
  <si>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</si>
  <si>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</si>
  <si>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</si>
  <si>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</si>
  <si>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</si>
  <si>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</si>
  <si>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</si>
  <si>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</si>
  <si>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</si>
  <si>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</si>
  <si>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</si>
  <si>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</si>
  <si>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</si>
  <si>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</si>
  <si>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</si>
  <si>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</si>
  <si>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</si>
  <si>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</si>
  <si>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</si>
  <si>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</si>
  <si>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</si>
  <si>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</si>
  <si>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</si>
  <si>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</si>
  <si>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</si>
  <si>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</si>
  <si>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</si>
  <si>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</si>
  <si>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</si>
  <si>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</si>
  <si>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</si>
  <si>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</si>
  <si>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</si>
  <si>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</si>
  <si>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</si>
  <si>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</si>
  <si>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</si>
  <si>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</si>
  <si>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</si>
  <si>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</si>
  <si>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</si>
  <si>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</si>
  <si>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</si>
  <si>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</si>
  <si>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</si>
  <si>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</si>
  <si>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</si>
  <si>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</si>
  <si>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</si>
  <si>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</si>
  <si>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</si>
  <si>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</si>
  <si>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</si>
  <si>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</si>
  <si>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</si>
  <si>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</si>
  <si>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</si>
  <si>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</si>
  <si>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</si>
  <si>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</si>
  <si>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</si>
  <si>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</si>
  <si>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</si>
  <si>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</si>
  <si>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</si>
  <si>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</si>
  <si>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</si>
  <si>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</si>
  <si>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</si>
  <si>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</si>
  <si>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</si>
  <si>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</si>
  <si>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</si>
  <si>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</si>
  <si>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</si>
  <si>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</si>
  <si>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</si>
  <si>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</si>
  <si>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</si>
  <si>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</si>
  <si>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</si>
  <si>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</si>
  <si>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</si>
  <si>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</si>
  <si>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</si>
  <si>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</si>
  <si>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</si>
  <si>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</si>
  <si>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</si>
  <si>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</si>
  <si>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</si>
  <si>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</si>
  <si>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</si>
  <si>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</si>
  <si>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</si>
  <si>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</si>
  <si>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</si>
  <si>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</si>
  <si>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</si>
  <si>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</si>
  <si>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</si>
  <si>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</si>
  <si>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</si>
  <si>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</si>
  <si>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</si>
  <si>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</si>
  <si>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</si>
  <si>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</si>
  <si>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</si>
  <si>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</si>
  <si>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</si>
  <si>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</si>
  <si>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</si>
  <si>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</si>
  <si>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</si>
  <si>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</si>
  <si>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</si>
  <si>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</si>
  <si>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</si>
  <si>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</si>
  <si>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</si>
  <si>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</si>
  <si>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</si>
  <si>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</si>
  <si>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</si>
  <si>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</si>
  <si>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</si>
  <si>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</si>
  <si>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</si>
  <si>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</si>
  <si>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</si>
  <si>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</si>
  <si>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</si>
  <si>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</si>
  <si>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</si>
  <si>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</si>
  <si>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</si>
  <si>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</si>
  <si>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</si>
  <si>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</si>
  <si>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</si>
  <si>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</si>
  <si>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</si>
  <si>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</si>
  <si>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</si>
  <si>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</si>
  <si>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</si>
  <si>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</si>
  <si>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</si>
  <si>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</si>
  <si>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</si>
  <si>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</si>
  <si>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</si>
  <si>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</si>
  <si>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</si>
  <si>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</si>
  <si>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</si>
  <si>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</si>
  <si>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</si>
  <si>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</si>
  <si>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</si>
  <si>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</si>
  <si>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</si>
  <si>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</si>
  <si>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</si>
  <si>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</si>
  <si>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</si>
  <si>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</si>
  <si>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</si>
  <si>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</si>
  <si>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</si>
  <si>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</si>
  <si>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</si>
  <si>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</si>
  <si>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</si>
  <si>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</si>
  <si>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</si>
  <si>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</si>
  <si>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</si>
  <si>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</si>
  <si>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</si>
  <si>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</si>
  <si>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</si>
  <si>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</si>
  <si>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</si>
  <si>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</si>
  <si>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</si>
  <si>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</si>
  <si>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</si>
  <si>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</si>
  <si>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</si>
  <si>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</si>
  <si>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</si>
  <si>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</si>
  <si>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</si>
  <si>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</si>
  <si>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</si>
  <si>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</si>
  <si>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</si>
  <si>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</si>
  <si>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</si>
  <si>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</si>
  <si>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</si>
  <si>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</si>
  <si>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</si>
  <si>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</si>
  <si>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</si>
  <si>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</si>
  <si>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</si>
  <si>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</si>
  <si>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</si>
  <si>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</si>
  <si>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</si>
  <si>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</si>
  <si>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</si>
  <si>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</si>
  <si>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</si>
  <si>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</si>
  <si>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</si>
  <si>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</si>
  <si>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</si>
  <si>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</si>
  <si>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</si>
  <si>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</si>
  <si>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</si>
  <si>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</si>
  <si>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</si>
  <si>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</si>
  <si>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</si>
  <si>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</si>
  <si>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</si>
  <si>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</si>
  <si>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</si>
  <si>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</si>
  <si>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</si>
  <si>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</si>
  <si>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</si>
  <si>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</si>
  <si>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</si>
  <si>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</si>
  <si>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</si>
  <si>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</si>
  <si>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</si>
  <si>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</si>
  <si>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</si>
  <si>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</si>
  <si>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</si>
  <si>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</si>
  <si>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</si>
  <si>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</si>
  <si>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</si>
  <si>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</si>
  <si>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</si>
  <si>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</si>
  <si>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</si>
  <si>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</si>
  <si>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</si>
  <si>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</si>
  <si>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</si>
  <si>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</si>
  <si>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</si>
  <si>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</si>
  <si>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</si>
  <si>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</si>
  <si>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</si>
  <si>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</si>
  <si>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</si>
  <si>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</si>
  <si>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</si>
  <si>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</si>
  <si>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</si>
  <si>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</si>
  <si>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</si>
  <si>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</si>
  <si>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</si>
  <si>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</si>
  <si>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</si>
  <si>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</si>
  <si>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</si>
  <si>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</si>
  <si>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</si>
  <si>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</si>
  <si>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</si>
  <si>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</si>
  <si>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</si>
  <si>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</si>
  <si>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</si>
  <si>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</si>
  <si>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</si>
  <si>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</si>
  <si>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</si>
  <si>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</si>
  <si>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</si>
  <si>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</si>
  <si>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</si>
  <si>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</si>
  <si>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</si>
  <si>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</si>
  <si>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</si>
  <si>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</si>
  <si>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</si>
  <si>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</si>
  <si>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</si>
  <si>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</si>
  <si>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</si>
  <si>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</si>
  <si>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</si>
  <si>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</si>
  <si>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</si>
  <si>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</si>
  <si>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</si>
  <si>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</si>
  <si>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</si>
  <si>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</si>
  <si>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</si>
  <si>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</si>
  <si>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</si>
  <si>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</si>
  <si>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</si>
  <si>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</si>
  <si>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</si>
  <si>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</si>
  <si>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</si>
  <si>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</si>
  <si>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</si>
  <si>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</si>
  <si>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</si>
  <si>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</si>
  <si>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</si>
  <si>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</si>
  <si>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</si>
  <si>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</si>
  <si>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</si>
  <si>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</si>
  <si>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</si>
  <si>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</si>
  <si>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</si>
  <si>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</si>
  <si>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</si>
  <si>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</si>
  <si>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</si>
  <si>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</si>
  <si>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</si>
  <si>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</si>
  <si>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</si>
  <si>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</si>
  <si>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</si>
  <si>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</si>
  <si>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</si>
  <si>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</si>
  <si>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</si>
  <si>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</si>
  <si>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</si>
  <si>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</si>
  <si>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</si>
  <si>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</si>
  <si>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</si>
  <si>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</si>
  <si>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</si>
  <si>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</si>
  <si>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</si>
  <si>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</si>
  <si>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</si>
  <si>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</si>
  <si>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</si>
  <si>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</si>
  <si>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</si>
  <si>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</si>
  <si>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</si>
  <si>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</si>
  <si>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</si>
  <si>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</si>
  <si>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</si>
  <si>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</si>
  <si>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</si>
  <si>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</si>
  <si>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</si>
  <si>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</si>
  <si>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</si>
  <si>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</si>
  <si>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</si>
  <si>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</si>
  <si>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</si>
  <si>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</si>
  <si>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</si>
  <si>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</si>
  <si>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</si>
  <si>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</si>
  <si>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</si>
  <si>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</si>
  <si>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</si>
  <si>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</si>
  <si>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</si>
  <si>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</si>
  <si>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</si>
  <si>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</si>
  <si>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</si>
  <si>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</si>
  <si>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</si>
  <si>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</si>
  <si>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</si>
  <si>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</si>
  <si>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</si>
  <si>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</si>
  <si>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</si>
  <si>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</si>
  <si>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</si>
  <si>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</si>
  <si>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</si>
  <si>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</si>
  <si>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</si>
  <si>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</si>
  <si>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</si>
  <si>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</si>
  <si>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</si>
  <si>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</si>
  <si>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</si>
  <si>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</si>
  <si>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</si>
  <si>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</si>
  <si>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</si>
  <si>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</si>
  <si>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</si>
  <si>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</si>
  <si>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</si>
  <si>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</si>
  <si>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</si>
  <si>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</si>
  <si>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</si>
  <si>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</si>
  <si>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</si>
  <si>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</si>
  <si>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</si>
  <si>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</si>
  <si>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</si>
  <si>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</si>
  <si>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</si>
  <si>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</si>
  <si>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</si>
  <si>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</si>
  <si>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</si>
  <si>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</si>
  <si>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</si>
  <si>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</si>
  <si>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</si>
  <si>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</si>
  <si>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</si>
  <si>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</si>
  <si>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</si>
  <si>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</si>
  <si>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</si>
  <si>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</si>
  <si>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</si>
  <si>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</si>
  <si>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</si>
  <si>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</si>
  <si>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</si>
  <si>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</si>
  <si>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</si>
  <si>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</si>
  <si>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</si>
  <si>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</si>
  <si>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</si>
  <si>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</si>
  <si>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</si>
  <si>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</si>
  <si>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</si>
  <si>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</si>
  <si>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</si>
  <si>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</si>
  <si>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</si>
  <si>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</si>
  <si>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</si>
  <si>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</si>
  <si>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</si>
  <si>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</si>
  <si>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</si>
  <si>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</si>
  <si>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</si>
  <si>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</si>
  <si>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</si>
  <si>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</si>
  <si>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</si>
  <si>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</si>
  <si>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</si>
  <si>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</si>
  <si>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</si>
  <si>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</si>
  <si>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</si>
  <si>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</si>
  <si>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</si>
  <si>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</si>
  <si>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</si>
  <si>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</si>
  <si>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</si>
  <si>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</si>
  <si>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</si>
  <si>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</si>
  <si>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</si>
  <si>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</si>
  <si>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</si>
  <si>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</si>
  <si>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</si>
  <si>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</si>
  <si>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</si>
  <si>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</si>
  <si>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</si>
  <si>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</si>
  <si>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</si>
  <si>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</si>
  <si>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</si>
  <si>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</si>
  <si>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</si>
  <si>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</si>
  <si>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</si>
  <si>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</si>
  <si>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</si>
  <si>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</si>
  <si>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</si>
  <si>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</si>
  <si>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</si>
  <si>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</si>
  <si>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</si>
  <si>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</si>
  <si>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</si>
  <si>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</si>
  <si>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</si>
  <si>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</si>
  <si>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</si>
  <si>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</si>
  <si>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</si>
  <si>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</si>
  <si>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</si>
  <si>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</si>
  <si>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</si>
  <si>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</si>
  <si>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</si>
  <si>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</si>
  <si>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</si>
  <si>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</si>
  <si>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</si>
  <si>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</si>
  <si>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</si>
  <si>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</si>
  <si>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</si>
  <si>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</si>
  <si>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</si>
  <si>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</si>
  <si>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</si>
  <si>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</si>
  <si>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</si>
  <si>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</si>
  <si>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</si>
  <si>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</si>
  <si>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</si>
  <si>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</si>
  <si>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</si>
  <si>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</si>
  <si>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</si>
  <si>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</si>
  <si>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</si>
  <si>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</si>
  <si>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</si>
  <si>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</si>
  <si>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</si>
  <si>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</si>
  <si>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</si>
  <si>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</si>
  <si>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</si>
  <si>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</si>
  <si>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</si>
  <si>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</si>
  <si>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</si>
  <si>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</si>
  <si>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</si>
  <si>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</si>
  <si>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</si>
  <si>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</si>
  <si>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</si>
  <si>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</si>
  <si>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</si>
  <si>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</si>
  <si>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</si>
  <si>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</si>
  <si>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</si>
  <si>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</si>
  <si>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</si>
  <si>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</si>
  <si>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</si>
  <si>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</si>
  <si>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</si>
  <si>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</si>
  <si>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</si>
  <si>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</si>
  <si>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</si>
  <si>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</si>
  <si>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</si>
  <si>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</si>
  <si>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</si>
  <si>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</si>
  <si>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</si>
  <si>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</si>
  <si>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</si>
  <si>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</si>
  <si>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</si>
  <si>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</si>
  <si>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</si>
  <si>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</si>
  <si>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</si>
  <si>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</si>
  <si>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</si>
  <si>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</si>
  <si>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</si>
  <si>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</si>
  <si>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</si>
  <si>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</si>
  <si>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</si>
  <si>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</si>
  <si>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</si>
  <si>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</si>
  <si>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</si>
  <si>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</si>
  <si>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</si>
  <si>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</si>
  <si>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</si>
  <si>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</si>
  <si>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</si>
  <si>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</si>
  <si>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</si>
  <si>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</si>
  <si>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</si>
  <si>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</si>
  <si>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</si>
  <si>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</si>
  <si>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</si>
  <si>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</si>
  <si>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</si>
  <si>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</si>
  <si>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</si>
  <si>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</si>
  <si>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</si>
  <si>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</si>
  <si>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</si>
  <si>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</si>
  <si>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</si>
  <si>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</si>
  <si>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</si>
  <si>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</si>
  <si>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</si>
  <si>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</si>
  <si>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</si>
  <si>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</si>
  <si>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</si>
  <si>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</si>
  <si>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</si>
  <si>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</si>
  <si>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</si>
  <si>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</si>
  <si>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</si>
  <si>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</si>
  <si>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</si>
  <si>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</si>
  <si>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</si>
  <si>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</si>
  <si>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</si>
  <si>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</si>
  <si>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</si>
  <si>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</si>
  <si>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</si>
  <si>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</si>
  <si>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</si>
  <si>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</si>
  <si>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</si>
  <si>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</si>
  <si>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</si>
  <si>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</si>
  <si>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</si>
  <si>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</si>
  <si>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</si>
  <si>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</si>
  <si>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</si>
  <si>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</si>
  <si>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</si>
  <si>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</si>
  <si>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</si>
  <si>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</si>
  <si>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</si>
  <si>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</si>
  <si>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</si>
  <si>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</si>
  <si>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</si>
  <si>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</si>
  <si>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</si>
  <si>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</si>
  <si>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</si>
  <si>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</si>
  <si>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</si>
  <si>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</si>
  <si>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</si>
  <si>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</si>
  <si>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</si>
  <si>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</si>
  <si>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</si>
  <si>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</si>
  <si>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</si>
  <si>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</si>
  <si>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</si>
  <si>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</si>
  <si>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</si>
  <si>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</si>
  <si>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</si>
  <si>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</si>
  <si>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</si>
  <si>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</si>
  <si>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</si>
  <si>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</si>
  <si>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</si>
  <si>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</si>
  <si>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</si>
  <si>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</si>
  <si>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</si>
  <si>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</si>
  <si>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</si>
  <si>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</si>
  <si>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</si>
  <si>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</si>
  <si>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</si>
  <si>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</si>
  <si>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</si>
  <si>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</si>
  <si>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</si>
  <si>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</si>
  <si>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</si>
  <si>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</si>
  <si>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</si>
  <si>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</si>
  <si>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</si>
  <si>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</si>
  <si>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</si>
  <si>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</si>
  <si>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</si>
  <si>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</si>
  <si>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</si>
  <si>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</si>
  <si>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</si>
  <si>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</si>
  <si>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</si>
  <si>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</si>
  <si>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</si>
  <si>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</si>
  <si>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</si>
  <si>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</si>
  <si>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</si>
  <si>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</si>
  <si>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</si>
  <si>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</si>
  <si>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</si>
  <si>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</si>
  <si>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</si>
  <si>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</si>
  <si>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</si>
  <si>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</si>
  <si>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</si>
  <si>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</si>
  <si>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</si>
  <si>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</si>
  <si>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</si>
  <si>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</si>
  <si>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</si>
  <si>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</si>
  <si>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</si>
  <si>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</si>
  <si>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</si>
  <si>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</si>
  <si>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</si>
  <si>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</si>
  <si>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</si>
  <si>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</si>
  <si>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</si>
  <si>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</si>
  <si>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</si>
  <si>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</si>
  <si>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</si>
  <si>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</si>
  <si>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</si>
  <si>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</si>
  <si>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</si>
  <si>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</si>
  <si>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</si>
  <si>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</si>
  <si>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</si>
  <si>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</si>
  <si>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</si>
  <si>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</si>
  <si>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</si>
  <si>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</si>
  <si>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</si>
  <si>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</si>
  <si>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</si>
  <si>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</si>
  <si>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</si>
  <si>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</si>
  <si>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</si>
  <si>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</si>
  <si>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</si>
  <si>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</si>
  <si>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</si>
  <si>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</si>
  <si>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</si>
  <si>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</si>
  <si>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</si>
  <si>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</si>
  <si>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</si>
  <si>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</si>
  <si>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</si>
  <si>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</si>
  <si>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</si>
  <si>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</si>
  <si>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</si>
  <si>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</si>
  <si>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</si>
  <si>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</si>
  <si>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</si>
  <si>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</si>
  <si>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</si>
  <si>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</si>
  <si>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</si>
  <si>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</si>
  <si>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</si>
  <si>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</si>
  <si>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</si>
  <si>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</si>
  <si>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</si>
  <si>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</si>
  <si>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</si>
  <si>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</si>
  <si>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</si>
  <si>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</si>
  <si>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</si>
  <si>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</si>
  <si>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</si>
  <si>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</si>
  <si>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</si>
  <si>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</si>
  <si>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</si>
  <si>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</si>
  <si>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</si>
  <si>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</si>
  <si>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</si>
  <si>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</si>
  <si>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</si>
  <si>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</si>
  <si>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</si>
  <si>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</si>
  <si>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</si>
  <si>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</si>
  <si>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</si>
  <si>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</si>
  <si>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</si>
  <si>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</si>
  <si>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</si>
  <si>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</si>
  <si>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</si>
  <si>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</si>
  <si>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</si>
  <si>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</si>
  <si>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</si>
  <si>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</si>
  <si>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</si>
  <si>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</si>
  <si>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</si>
  <si>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</si>
  <si>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</si>
  <si>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</si>
  <si>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</si>
  <si>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</si>
  <si>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</si>
  <si>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</si>
  <si>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</si>
  <si>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</si>
  <si>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</si>
  <si>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</si>
  <si>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</si>
  <si>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</si>
  <si>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</si>
  <si>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</si>
  <si>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</si>
  <si>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</si>
  <si>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</si>
  <si>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</si>
  <si>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</si>
  <si>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</si>
  <si>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</si>
  <si>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</si>
  <si>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</si>
  <si>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</si>
  <si>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</si>
  <si>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</si>
  <si>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</si>
  <si>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</si>
  <si>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</si>
  <si>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</si>
  <si>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</si>
  <si>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</si>
  <si>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</si>
  <si>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</si>
  <si>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</si>
  <si>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</si>
  <si>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</si>
  <si>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</si>
  <si>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</si>
  <si>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</si>
  <si>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</si>
  <si>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</si>
  <si>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</si>
  <si>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</si>
  <si>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</si>
  <si>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</si>
  <si>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</si>
  <si>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</si>
  <si>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</si>
  <si>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</si>
  <si>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</si>
  <si>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</si>
  <si>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</si>
  <si>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</si>
  <si>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</si>
  <si>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</si>
  <si>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</si>
  <si>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</si>
  <si>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</si>
  <si>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</si>
  <si>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</si>
  <si>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</si>
  <si>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</si>
  <si>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</si>
  <si>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</si>
  <si>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</si>
  <si>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</si>
  <si>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</si>
  <si>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</si>
  <si>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</si>
  <si>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</si>
  <si>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</si>
  <si>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</si>
  <si>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</si>
  <si>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</si>
  <si>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</si>
  <si>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</si>
  <si>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</si>
  <si>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</si>
  <si>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</si>
  <si>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</si>
  <si>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</si>
  <si>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</si>
  <si>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</si>
  <si>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</si>
  <si>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</si>
  <si>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</si>
  <si>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</si>
  <si>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</si>
  <si>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</si>
  <si>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</si>
  <si>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</si>
  <si>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</si>
  <si>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</si>
  <si>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</si>
  <si>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</si>
  <si>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</si>
  <si>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</si>
  <si>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</si>
  <si>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</si>
  <si>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</si>
  <si>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</si>
  <si>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</si>
  <si>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</si>
  <si>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</si>
  <si>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</si>
  <si>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</si>
  <si>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</si>
  <si>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</si>
  <si>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</si>
  <si>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</si>
  <si>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</si>
  <si>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</si>
  <si>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</si>
  <si>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</si>
  <si>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</si>
  <si>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</si>
  <si>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</si>
  <si>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</si>
  <si>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</si>
  <si>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</si>
  <si>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</si>
  <si>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</si>
  <si>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</si>
  <si>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</si>
  <si>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</si>
  <si>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</si>
  <si>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</si>
  <si>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</si>
  <si>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</si>
  <si>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</si>
  <si>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</si>
  <si>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</si>
  <si>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</si>
  <si>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</si>
  <si>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</si>
  <si>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</si>
  <si>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</si>
  <si>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</si>
  <si>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</si>
  <si>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</si>
  <si>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</si>
  <si>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</si>
  <si>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</si>
  <si>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</si>
  <si>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</si>
  <si>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</si>
  <si>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</si>
  <si>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</si>
  <si>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</si>
  <si>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</si>
  <si>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</si>
  <si>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</si>
  <si>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</si>
  <si>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</si>
  <si>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</si>
  <si>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</si>
  <si>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</si>
  <si>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</si>
  <si>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</si>
  <si>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</si>
  <si>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</si>
  <si>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</si>
  <si>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</si>
  <si>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</si>
  <si>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</si>
  <si>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</si>
  <si>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</si>
  <si>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</si>
  <si>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</si>
  <si>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</si>
  <si>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</si>
  <si>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</si>
  <si>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</si>
  <si>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</si>
  <si>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</si>
  <si>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</si>
  <si>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</si>
  <si>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</si>
  <si>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</si>
  <si>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</si>
  <si>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</si>
  <si>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</si>
  <si>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</si>
  <si>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</si>
  <si>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</si>
  <si>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</si>
  <si>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</si>
  <si>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</si>
  <si>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</si>
  <si>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</si>
  <si>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</si>
  <si>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</si>
  <si>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</si>
  <si>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</si>
  <si>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</si>
  <si>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</si>
  <si>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</si>
  <si>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</si>
  <si>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</si>
  <si>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</si>
  <si>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</si>
  <si>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</si>
  <si>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</si>
  <si>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</si>
  <si>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</si>
  <si>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</si>
  <si>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</si>
  <si>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</si>
  <si>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</si>
  <si>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</si>
  <si>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</si>
  <si>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</si>
  <si>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</si>
  <si>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</si>
  <si>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</si>
  <si>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</si>
  <si>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</si>
  <si>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</si>
  <si>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</si>
  <si>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</si>
  <si>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</si>
  <si>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</si>
  <si>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</si>
  <si>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</si>
  <si>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</si>
  <si>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</si>
  <si>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</si>
  <si>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</si>
  <si>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</si>
  <si>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</si>
  <si>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</si>
  <si>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</si>
  <si>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</si>
  <si>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</si>
  <si>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</si>
  <si>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</si>
  <si>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</si>
  <si>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</si>
  <si>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</si>
  <si>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</si>
  <si>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</si>
  <si>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</si>
  <si>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</si>
  <si>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</si>
  <si>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</si>
  <si>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</si>
  <si>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</si>
  <si>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</si>
  <si>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</si>
  <si>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</si>
  <si>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</si>
  <si>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</si>
  <si>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</si>
  <si>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</si>
  <si>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</si>
  <si>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</si>
  <si>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</si>
  <si>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</si>
  <si>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</si>
  <si>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</si>
  <si>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</si>
  <si>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</si>
  <si>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</si>
  <si>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</si>
  <si>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</si>
  <si>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</si>
  <si>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</si>
  <si>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</si>
  <si>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</si>
  <si>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</si>
  <si>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</si>
  <si>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</si>
  <si>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</si>
  <si>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</si>
  <si>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</si>
  <si>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</si>
  <si>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</si>
  <si>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</si>
  <si>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</si>
  <si>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</si>
  <si>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</si>
  <si>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</si>
  <si>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</si>
  <si>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</si>
  <si>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</si>
  <si>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</si>
  <si>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</si>
  <si>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</si>
  <si>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</si>
  <si>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</si>
  <si>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</si>
  <si>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</si>
  <si>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</si>
  <si>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</si>
  <si>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</si>
  <si>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</si>
  <si>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</si>
  <si>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</si>
  <si>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</si>
  <si>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</si>
  <si>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</si>
  <si>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</si>
  <si>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</si>
  <si>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</si>
  <si>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</si>
  <si>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</si>
  <si>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</si>
  <si>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</si>
  <si>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</si>
  <si>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</si>
  <si>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</si>
  <si>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</si>
  <si>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</si>
  <si>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</si>
  <si>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</si>
  <si>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</si>
  <si>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</si>
  <si>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</si>
  <si>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</si>
  <si>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</si>
  <si>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</si>
  <si>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</si>
  <si>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</si>
  <si>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</si>
  <si>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</si>
  <si>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</si>
  <si>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</si>
  <si>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</si>
  <si>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</si>
  <si>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</si>
  <si>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</si>
  <si>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</si>
  <si>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</si>
  <si>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</si>
  <si>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</si>
  <si>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</si>
  <si>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</si>
  <si>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</si>
  <si>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</si>
  <si>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</si>
  <si>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</si>
  <si>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</si>
  <si>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</si>
  <si>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</si>
  <si>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</si>
  <si>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</si>
  <si>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</si>
  <si>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</si>
  <si>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</si>
  <si>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</si>
  <si>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</si>
  <si>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</si>
  <si>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</si>
  <si>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</si>
  <si>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</si>
  <si>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</si>
  <si>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</si>
  <si>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</si>
  <si>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</si>
  <si>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</si>
  <si>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</si>
  <si>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</si>
  <si>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</si>
  <si>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</si>
  <si>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</si>
  <si>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</si>
  <si>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</si>
  <si>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</si>
  <si>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</si>
  <si>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</si>
  <si>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</si>
  <si>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</si>
  <si>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</si>
  <si>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</si>
  <si>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</si>
  <si>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</si>
  <si>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</si>
  <si>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</si>
  <si>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</si>
  <si>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</si>
  <si>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</si>
  <si>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</si>
  <si>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</si>
  <si>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</si>
  <si>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</si>
  <si>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</si>
  <si>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</si>
  <si>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</si>
  <si>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</si>
  <si>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</si>
  <si>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</si>
  <si>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</si>
  <si>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</si>
  <si>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</si>
  <si>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</si>
  <si>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</si>
  <si>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</si>
  <si>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</si>
  <si>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</si>
  <si>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</si>
  <si>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</si>
  <si>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</si>
  <si>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</si>
  <si>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</si>
  <si>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</si>
  <si>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</si>
  <si>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</si>
  <si>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</si>
  <si>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</si>
  <si>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</si>
  <si>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</si>
  <si>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</si>
  <si>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</si>
  <si>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</si>
  <si>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</si>
  <si>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</si>
  <si>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</si>
  <si>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</si>
  <si>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</si>
  <si>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</si>
  <si>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</si>
  <si>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</si>
  <si>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</si>
  <si>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</si>
  <si>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</si>
  <si>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</si>
  <si>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</si>
  <si>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</si>
  <si>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</si>
  <si>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</si>
  <si>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</si>
  <si>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</si>
  <si>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</si>
  <si>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</si>
  <si>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</si>
  <si>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</si>
  <si>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</si>
  <si>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</si>
  <si>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</si>
  <si>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</si>
  <si>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</si>
  <si>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</si>
  <si>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</si>
  <si>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</si>
  <si>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</si>
  <si>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</si>
  <si>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</si>
  <si>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</si>
  <si>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</si>
  <si>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</si>
  <si>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</si>
  <si>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</si>
  <si>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</si>
  <si>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</si>
  <si>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</si>
  <si>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</si>
  <si>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</si>
  <si>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</si>
  <si>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</si>
  <si>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</si>
  <si>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</si>
  <si>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</si>
  <si>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</si>
  <si>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</si>
  <si>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</si>
  <si>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</si>
  <si>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</si>
  <si>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</si>
  <si>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</si>
  <si>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</si>
  <si>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</si>
  <si>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</si>
  <si>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</si>
  <si>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</si>
  <si>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</si>
  <si>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</si>
  <si>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</si>
  <si>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</si>
  <si>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</si>
  <si>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</si>
  <si>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</si>
  <si>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</si>
  <si>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</si>
  <si>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</si>
  <si>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</si>
  <si>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</si>
  <si>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</si>
  <si>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</si>
  <si>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</si>
  <si>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</si>
  <si>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</si>
  <si>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</si>
  <si>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</si>
  <si>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</si>
  <si>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</si>
  <si>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</si>
  <si>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</si>
  <si>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</si>
  <si>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</si>
  <si>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</si>
  <si>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</si>
  <si>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</si>
  <si>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</si>
  <si>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</si>
  <si>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</si>
  <si>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</si>
  <si>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</si>
  <si>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</si>
  <si>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</si>
  <si>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</si>
  <si>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</si>
  <si>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</si>
  <si>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</si>
  <si>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</si>
  <si>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</si>
  <si>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</si>
  <si>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</si>
  <si>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</si>
  <si>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</si>
  <si>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</si>
  <si>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</si>
  <si>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</si>
  <si>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</si>
  <si>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</si>
  <si>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</si>
  <si>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</si>
  <si>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</si>
  <si>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</si>
  <si>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</si>
  <si>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</si>
  <si>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</si>
  <si>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</si>
  <si>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</si>
  <si>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</si>
  <si>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</si>
  <si>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</si>
  <si>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</si>
  <si>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</si>
  <si>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</si>
  <si>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</si>
  <si>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</si>
  <si>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</si>
  <si>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</si>
  <si>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</si>
  <si>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</si>
  <si>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</si>
  <si>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</si>
  <si>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</si>
  <si>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</si>
  <si>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</si>
  <si>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</si>
  <si>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</si>
  <si>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</si>
  <si>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</si>
  <si>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</si>
  <si>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</si>
  <si>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</si>
  <si>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</si>
  <si>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</si>
  <si>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</si>
  <si>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</si>
  <si>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</si>
  <si>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</si>
  <si>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</si>
  <si>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</si>
  <si>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</si>
  <si>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</si>
  <si>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</si>
  <si>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</si>
  <si>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</si>
  <si>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</si>
  <si>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</si>
  <si>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</si>
  <si>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</si>
  <si>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</si>
  <si>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</si>
  <si>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</si>
  <si>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</si>
  <si>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</si>
  <si>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</si>
  <si>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</si>
  <si>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</si>
  <si>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</si>
  <si>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</si>
  <si>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</si>
  <si>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</si>
  <si>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</si>
  <si>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</si>
  <si>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</si>
  <si>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</si>
  <si>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</si>
  <si>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</si>
  <si>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</si>
  <si>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</si>
  <si>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</si>
  <si>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</si>
  <si>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</si>
  <si>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</si>
  <si>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</si>
  <si>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</si>
  <si>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</si>
  <si>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</si>
  <si>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</si>
  <si>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</si>
  <si>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</si>
  <si>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</si>
  <si>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</si>
  <si>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</si>
  <si>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</si>
  <si>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</si>
  <si>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</si>
  <si>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</si>
  <si>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</si>
  <si>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</si>
  <si>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</si>
  <si>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</si>
  <si>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</si>
  <si>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</si>
  <si>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</si>
  <si>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</si>
  <si>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</si>
  <si>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</si>
  <si>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</si>
  <si>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</si>
  <si>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</si>
  <si>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</si>
  <si>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</si>
  <si>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</si>
  <si>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</si>
  <si>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</si>
  <si>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</si>
  <si>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</si>
  <si>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</si>
  <si>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</si>
  <si>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</si>
  <si>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</si>
  <si>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</si>
  <si>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</si>
  <si>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</si>
  <si>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</si>
  <si>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</si>
  <si>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</si>
  <si>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</si>
  <si>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</si>
  <si>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</si>
  <si>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</si>
  <si>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</si>
  <si>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</si>
  <si>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</si>
  <si>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</si>
  <si>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</si>
  <si>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</si>
  <si>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</si>
  <si>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</si>
  <si>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</si>
  <si>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</si>
  <si>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</si>
  <si>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</si>
  <si>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</si>
  <si>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</si>
  <si>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</si>
  <si>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</si>
  <si>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</si>
  <si>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</si>
  <si>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</si>
  <si>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</si>
  <si>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</si>
  <si>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</si>
  <si>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</si>
  <si>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</si>
  <si>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</si>
  <si>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</si>
  <si>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</si>
  <si>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</si>
  <si>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</si>
  <si>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</si>
  <si>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</si>
  <si>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</si>
  <si>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</si>
  <si>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</si>
  <si>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</si>
  <si>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</si>
  <si>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</si>
  <si>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</si>
  <si>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</si>
  <si>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</si>
  <si>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</si>
  <si>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</si>
  <si>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</si>
  <si>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</si>
  <si>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</si>
  <si>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</si>
  <si>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</si>
  <si>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</si>
  <si>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</si>
  <si>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</si>
  <si>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</si>
  <si>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</si>
  <si>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</si>
  <si>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</si>
  <si>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</si>
  <si>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</si>
  <si>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</si>
  <si>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</si>
  <si>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</si>
  <si>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</si>
  <si>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</si>
  <si>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</si>
  <si>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</si>
  <si>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</si>
  <si>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</si>
  <si>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</si>
  <si>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</si>
  <si>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</si>
  <si>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</si>
  <si>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</si>
  <si>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</si>
  <si>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</si>
  <si>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</si>
  <si>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</si>
  <si>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</si>
  <si>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</si>
  <si>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</si>
  <si>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</si>
  <si>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</si>
  <si>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</si>
  <si>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</si>
  <si>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</si>
  <si>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</si>
  <si>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</si>
  <si>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</si>
  <si>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</si>
  <si>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</si>
  <si>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</si>
  <si>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</si>
  <si>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</si>
  <si>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</si>
  <si>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</si>
  <si>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</si>
  <si>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</si>
  <si>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</si>
  <si>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</si>
  <si>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</si>
  <si>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</si>
  <si>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</si>
  <si>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</si>
  <si>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</si>
  <si>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</si>
  <si>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</si>
  <si>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</si>
  <si>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</si>
  <si>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</si>
  <si>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</si>
  <si>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</si>
  <si>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</si>
  <si>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</si>
  <si>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</si>
  <si>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</si>
  <si>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</si>
  <si>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</si>
  <si>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</si>
  <si>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</si>
  <si>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</si>
  <si>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</si>
  <si>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</si>
  <si>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</si>
  <si>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</si>
  <si>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</si>
  <si>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</si>
  <si>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</si>
  <si>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</si>
  <si>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</si>
  <si>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</si>
  <si>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</si>
  <si>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</si>
  <si>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</si>
  <si>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</si>
  <si>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</si>
  <si>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</si>
  <si>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</si>
  <si>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</si>
  <si>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</si>
  <si>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</si>
  <si>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</si>
  <si>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</si>
  <si>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</si>
  <si>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</si>
  <si>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</si>
  <si>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</si>
  <si>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</si>
  <si>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</si>
  <si>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</si>
  <si>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</si>
  <si>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</si>
  <si>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</si>
  <si>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</si>
  <si>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</si>
  <si>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</si>
  <si>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</si>
  <si>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</si>
  <si>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</si>
  <si>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</si>
  <si>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</si>
  <si>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</si>
  <si>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</si>
  <si>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</si>
  <si>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</si>
  <si>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</si>
  <si>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</si>
  <si>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</si>
  <si>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</si>
  <si>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</si>
  <si>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</si>
  <si>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</si>
  <si>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</si>
  <si>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</si>
  <si>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</si>
  <si>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</si>
  <si>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</si>
  <si>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</si>
  <si>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</si>
  <si>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</si>
  <si>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</si>
  <si>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</si>
  <si>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</si>
  <si>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</si>
  <si>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</si>
  <si>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</si>
  <si>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</si>
  <si>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</si>
  <si>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</si>
  <si>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</si>
  <si>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</si>
  <si>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</si>
  <si>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</si>
  <si>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</si>
  <si>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</si>
  <si>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</si>
  <si>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</si>
  <si>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</si>
  <si>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</si>
  <si>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</si>
  <si>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</si>
  <si>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</si>
  <si>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</si>
  <si>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</si>
  <si>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</si>
  <si>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</si>
  <si>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</si>
  <si>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</si>
  <si>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</si>
  <si>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</si>
  <si>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</si>
  <si>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</si>
  <si>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</si>
  <si>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</si>
  <si>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</si>
  <si>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</si>
  <si>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</si>
  <si>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</si>
  <si>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</si>
  <si>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</si>
  <si>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</si>
  <si>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</si>
  <si>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</si>
  <si>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</si>
  <si>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</si>
  <si>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</si>
  <si>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</si>
  <si>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</si>
  <si>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</si>
  <si>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</si>
  <si>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</si>
  <si>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</si>
  <si>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</si>
  <si>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</si>
  <si>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</si>
  <si>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</si>
  <si>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</si>
  <si>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</si>
  <si>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</si>
  <si>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</si>
  <si>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</si>
  <si>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</si>
  <si>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</si>
  <si>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</si>
  <si>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</si>
  <si>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</si>
  <si>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</si>
  <si>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</si>
  <si>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</si>
  <si>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</si>
  <si>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</si>
  <si>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</si>
  <si>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</si>
  <si>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</si>
  <si>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</si>
  <si>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</si>
  <si>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</si>
  <si>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</si>
  <si>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</si>
  <si>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</si>
  <si>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</si>
  <si>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</si>
  <si>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</si>
  <si>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</si>
  <si>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</si>
  <si>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</si>
  <si>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</si>
  <si>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</si>
  <si>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</si>
  <si>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</si>
  <si>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</si>
  <si>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</si>
  <si>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</si>
  <si>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</si>
  <si>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</si>
  <si>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</si>
  <si>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</si>
  <si>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</si>
  <si>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</si>
  <si>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</si>
  <si>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</si>
  <si>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</si>
  <si>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</si>
  <si>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</si>
  <si>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</si>
  <si>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</si>
  <si>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</si>
  <si>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</si>
  <si>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</si>
  <si>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</si>
  <si>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</si>
  <si>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</si>
  <si>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</si>
  <si>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</si>
  <si>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</si>
  <si>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</si>
  <si>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</si>
  <si>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</si>
  <si>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</si>
  <si>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</si>
  <si>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</si>
  <si>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</si>
  <si>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</si>
  <si>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</si>
  <si>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</si>
  <si>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</si>
  <si>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</si>
  <si>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</si>
  <si>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</si>
  <si>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</si>
  <si>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</si>
  <si>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</si>
  <si>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</si>
  <si>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</si>
  <si>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</si>
  <si>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</si>
  <si>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</si>
  <si>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</si>
  <si>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</si>
  <si>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</si>
  <si>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</si>
  <si>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</si>
  <si>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</si>
  <si>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</si>
  <si>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</si>
  <si>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</si>
  <si>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</si>
  <si>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</si>
  <si>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</si>
  <si>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</si>
  <si>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</si>
  <si>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</si>
  <si>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</si>
  <si>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</si>
  <si>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</si>
  <si>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</si>
  <si>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</si>
  <si>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</si>
  <si>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</si>
  <si>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</si>
  <si>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</si>
  <si>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</si>
  <si>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</si>
  <si>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</si>
  <si>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</si>
  <si>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</si>
  <si>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</si>
  <si>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</si>
  <si>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</si>
  <si>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</si>
  <si>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</si>
  <si>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</si>
  <si>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</si>
  <si>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</si>
  <si>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</si>
  <si>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</si>
  <si>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</si>
  <si>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</si>
  <si>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</si>
  <si>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</si>
  <si>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</si>
  <si>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</si>
  <si>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</si>
  <si>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</si>
  <si>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</si>
  <si>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</si>
  <si>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</si>
  <si>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</si>
  <si>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</si>
  <si>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</si>
  <si>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</si>
  <si>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</si>
  <si>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</si>
  <si>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</si>
  <si>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</si>
  <si>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</si>
  <si>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</si>
  <si>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</si>
  <si>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</si>
  <si>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</si>
  <si>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</si>
  <si>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</si>
  <si>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</si>
  <si>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</si>
  <si>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</si>
  <si>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</si>
  <si>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</si>
  <si>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</si>
  <si>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</si>
  <si>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</si>
  <si>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</si>
  <si>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</si>
  <si>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</si>
  <si>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</si>
  <si>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</si>
  <si>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</si>
  <si>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</si>
  <si>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</si>
  <si>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</si>
  <si>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</si>
  <si>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</si>
  <si>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</si>
  <si>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</si>
  <si>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</si>
  <si>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</si>
  <si>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</si>
  <si>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</si>
  <si>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</si>
  <si>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</si>
  <si>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</si>
  <si>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</si>
  <si>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</si>
  <si>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</si>
  <si>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</si>
  <si>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</si>
  <si>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</si>
  <si>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</si>
  <si>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</si>
  <si>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</si>
  <si>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</si>
  <si>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</si>
  <si>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</si>
  <si>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</si>
  <si>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</si>
  <si>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</si>
  <si>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</si>
  <si>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</si>
  <si>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</si>
  <si>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</si>
  <si>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</si>
  <si>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</si>
  <si>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</si>
  <si>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</si>
  <si>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</si>
  <si>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</si>
  <si>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</si>
  <si>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</si>
  <si>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</si>
  <si>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</si>
  <si>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</si>
  <si>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</si>
  <si>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</si>
  <si>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</si>
  <si>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</si>
  <si>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</si>
  <si>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</si>
  <si>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</si>
  <si>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</si>
  <si>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</si>
  <si>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</si>
  <si>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</si>
  <si>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</si>
  <si>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</si>
  <si>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</si>
  <si>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</si>
  <si>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</si>
  <si>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</si>
  <si>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</si>
  <si>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</si>
  <si>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</si>
  <si>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</si>
  <si>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</si>
  <si>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</si>
  <si>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</si>
  <si>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</si>
  <si>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</si>
  <si>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</si>
  <si>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</si>
  <si>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</si>
  <si>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</si>
  <si>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</si>
  <si>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</si>
  <si>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</si>
  <si>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</si>
  <si>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</si>
  <si>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</si>
  <si>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</si>
  <si>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</si>
  <si>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</si>
  <si>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</si>
  <si>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</si>
  <si>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</si>
  <si>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</si>
  <si>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</si>
  <si>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</si>
  <si>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</si>
  <si>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</si>
  <si>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</si>
  <si>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</si>
  <si>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</si>
  <si>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</si>
  <si>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</si>
  <si>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</si>
  <si>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</si>
  <si>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</si>
  <si>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</si>
  <si>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</si>
  <si>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</si>
  <si>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</si>
  <si>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</si>
  <si>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</si>
  <si>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</si>
  <si>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</si>
  <si>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</si>
  <si>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</si>
  <si>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</si>
  <si>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</si>
  <si>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</si>
  <si>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</si>
  <si>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</si>
  <si>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</si>
  <si>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</si>
  <si>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</si>
  <si>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</si>
  <si>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</si>
  <si>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</si>
  <si>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</si>
  <si>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</si>
  <si>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</si>
  <si>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</si>
  <si>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</si>
  <si>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</si>
  <si>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</si>
  <si>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</si>
  <si>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</si>
  <si>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</si>
  <si>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</si>
  <si>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</si>
  <si>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</si>
  <si>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</si>
  <si>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</si>
  <si>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</si>
  <si>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</si>
  <si>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</si>
  <si>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</si>
  <si>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</si>
  <si>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</si>
  <si>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</si>
  <si>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</si>
  <si>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</si>
  <si>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</si>
  <si>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</si>
  <si>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</si>
  <si>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</si>
  <si>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</si>
  <si>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</si>
  <si>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</si>
  <si>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</si>
  <si>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</si>
  <si>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</si>
  <si>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</si>
  <si>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</si>
  <si>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</si>
  <si>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</si>
  <si>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</si>
  <si>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</si>
  <si>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</si>
  <si>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</si>
  <si>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</si>
  <si>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</si>
  <si>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</si>
  <si>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</si>
  <si>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</si>
  <si>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</si>
  <si>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</si>
  <si>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</si>
  <si>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</si>
  <si>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</si>
  <si>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</si>
  <si>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</si>
  <si>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</si>
  <si>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</si>
  <si>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</si>
  <si>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</si>
  <si>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</si>
  <si>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</si>
  <si>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</si>
  <si>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</si>
  <si>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</si>
  <si>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</si>
  <si>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</si>
  <si>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</si>
  <si>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</si>
  <si>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</si>
  <si>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</si>
  <si>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</si>
  <si>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</si>
  <si>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</si>
  <si>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</si>
  <si>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</si>
  <si>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</si>
  <si>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</si>
  <si>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</si>
  <si>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</si>
  <si>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</si>
  <si>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</si>
  <si>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</si>
  <si>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</si>
  <si>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</si>
  <si>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</si>
  <si>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</si>
  <si>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</si>
  <si>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</si>
  <si>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</si>
  <si>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</si>
  <si>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</si>
  <si>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</si>
  <si>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</si>
  <si>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</si>
  <si>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</si>
  <si>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</si>
  <si>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</si>
  <si>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</si>
  <si>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</si>
  <si>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</si>
  <si>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</si>
  <si>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</si>
  <si>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</si>
  <si>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</si>
  <si>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</si>
  <si>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</si>
  <si>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</si>
  <si>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</si>
  <si>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</si>
  <si>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</si>
  <si>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</si>
  <si>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</si>
  <si>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</si>
  <si>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</si>
  <si>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</si>
  <si>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</si>
  <si>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</si>
  <si>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</si>
  <si>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</si>
  <si>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</si>
  <si>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</si>
  <si>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</si>
  <si>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</si>
  <si>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</si>
  <si>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</si>
  <si>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</si>
  <si>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</si>
  <si>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</si>
  <si>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</si>
  <si>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</si>
  <si>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</si>
  <si>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</si>
  <si>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</si>
  <si>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</si>
  <si>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</si>
  <si>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</si>
  <si>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</si>
  <si>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</si>
  <si>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</si>
  <si>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</si>
  <si>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</si>
  <si>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</si>
  <si>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</si>
  <si>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</si>
  <si>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</si>
  <si>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</si>
  <si>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</si>
  <si>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</si>
  <si>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</si>
  <si>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</si>
  <si>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</si>
  <si>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</si>
  <si>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</si>
  <si>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</si>
  <si>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</si>
  <si>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</si>
  <si>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</si>
  <si>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</si>
  <si>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</si>
  <si>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</si>
  <si>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</si>
  <si>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</si>
  <si>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</si>
  <si>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</si>
  <si>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</si>
  <si>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</si>
  <si>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</si>
  <si>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</si>
  <si>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</si>
  <si>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</si>
  <si>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</si>
  <si>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</si>
  <si>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</si>
  <si>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</si>
  <si>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</si>
  <si>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</si>
  <si>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</si>
  <si>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</si>
  <si>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</si>
  <si>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</si>
  <si>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</si>
  <si>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</si>
  <si>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</si>
  <si>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</si>
  <si>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</si>
  <si>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</si>
  <si>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</si>
  <si>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</si>
  <si>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</si>
  <si>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</si>
  <si>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</si>
  <si>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</si>
  <si>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</si>
  <si>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</si>
  <si>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</si>
  <si>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</si>
  <si>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</si>
  <si>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</si>
  <si>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</si>
  <si>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</si>
  <si>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</si>
  <si>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</si>
  <si>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</si>
  <si>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</si>
  <si>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</si>
  <si>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</si>
  <si>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</si>
  <si>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</si>
  <si>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</si>
  <si>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</si>
  <si>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</si>
  <si>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</si>
  <si>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</si>
  <si>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</si>
  <si>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</si>
  <si>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</si>
  <si>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</si>
  <si>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</si>
  <si>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</si>
  <si>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</si>
  <si>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</si>
  <si>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</si>
  <si>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</si>
  <si>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</si>
  <si>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</si>
  <si>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</si>
  <si>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</si>
  <si>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</si>
  <si>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</si>
  <si>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</si>
  <si>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</si>
  <si>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</si>
  <si>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</si>
  <si>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</si>
  <si>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</si>
  <si>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</si>
  <si>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</si>
  <si>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</si>
  <si>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</si>
  <si>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</si>
  <si>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</si>
  <si>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</si>
  <si>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</si>
  <si>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</si>
  <si>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</si>
  <si>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</si>
  <si>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</si>
  <si>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</si>
  <si>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</si>
  <si>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</si>
  <si>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</si>
  <si>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</si>
  <si>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</si>
  <si>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</si>
  <si>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</si>
  <si>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</si>
  <si>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</si>
  <si>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</si>
  <si>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</si>
  <si>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</si>
  <si>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</si>
  <si>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</si>
  <si>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</si>
  <si>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</si>
  <si>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</si>
  <si>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</si>
  <si>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</si>
  <si>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</si>
  <si>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</si>
  <si>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</si>
  <si>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</si>
  <si>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</si>
  <si>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</si>
  <si>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</si>
  <si>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</si>
  <si>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</si>
  <si>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</si>
  <si>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</si>
  <si>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</si>
  <si>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</si>
  <si>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</si>
  <si>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</si>
  <si>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</si>
  <si>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</si>
  <si>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</si>
  <si>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</si>
  <si>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</si>
  <si>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</si>
  <si>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</si>
  <si>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</si>
  <si>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</si>
  <si>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</si>
  <si>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</si>
  <si>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</si>
  <si>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</si>
  <si>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</si>
  <si>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</si>
  <si>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</si>
  <si>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</si>
  <si>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</si>
  <si>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</si>
  <si>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</si>
  <si>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</si>
  <si>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</si>
  <si>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</si>
  <si>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</si>
  <si>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</si>
  <si>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</si>
  <si>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</si>
  <si>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</si>
  <si>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</si>
  <si>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</si>
  <si>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</si>
  <si>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</si>
  <si>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</si>
  <si>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</si>
  <si>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</si>
  <si>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</si>
  <si>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</si>
  <si>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</si>
  <si>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</si>
  <si>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</si>
  <si>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</si>
  <si>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</si>
  <si>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</si>
  <si>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</si>
  <si>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</si>
  <si>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</si>
  <si>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</si>
  <si>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</si>
  <si>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</si>
  <si>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</si>
  <si>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</si>
  <si>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</si>
  <si>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</si>
  <si>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</si>
  <si>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</si>
  <si>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</si>
  <si>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</si>
  <si>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</si>
  <si>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</si>
  <si>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</si>
  <si>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</si>
  <si>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</si>
  <si>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</si>
  <si>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</si>
  <si>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</si>
  <si>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</si>
  <si>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</si>
  <si>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</si>
  <si>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</si>
  <si>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</si>
  <si>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</si>
  <si>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</si>
  <si>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</si>
  <si>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</si>
  <si>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</si>
  <si>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</si>
  <si>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</si>
  <si>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</si>
  <si>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</si>
  <si>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</si>
  <si>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</si>
  <si>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</si>
  <si>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</si>
  <si>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</si>
  <si>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</si>
  <si>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</si>
  <si>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</si>
  <si>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</si>
  <si>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</si>
  <si>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</si>
  <si>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</si>
  <si>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</si>
  <si>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</si>
  <si>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</si>
  <si>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</si>
  <si>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</si>
  <si>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</si>
  <si>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</si>
  <si>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</si>
  <si>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</si>
  <si>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</si>
  <si>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</si>
  <si>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</si>
  <si>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</si>
  <si>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</si>
  <si>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</si>
  <si>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</si>
  <si>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</si>
  <si>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</si>
  <si>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</si>
  <si>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</si>
  <si>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</si>
  <si>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</si>
  <si>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</si>
  <si>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</si>
  <si>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</si>
  <si>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</si>
  <si>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</si>
  <si>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</si>
  <si>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</si>
  <si>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</si>
  <si>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</si>
  <si>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</si>
  <si>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</si>
  <si>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</si>
  <si>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</si>
  <si>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</si>
  <si>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</si>
  <si>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</si>
  <si>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</si>
  <si>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</si>
  <si>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</si>
  <si>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</si>
  <si>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</si>
  <si>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</si>
  <si>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</si>
  <si>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</si>
  <si>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</si>
  <si>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</si>
  <si>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</si>
  <si>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</si>
  <si>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</si>
  <si>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</si>
  <si>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</si>
  <si>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</si>
  <si>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</si>
  <si>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</si>
  <si>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</si>
  <si>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</si>
  <si>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</si>
  <si>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</si>
  <si>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</si>
  <si>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</si>
  <si>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</si>
  <si>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</si>
  <si>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</si>
  <si>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</si>
  <si>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</si>
  <si>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</si>
  <si>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</si>
  <si>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</si>
  <si>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</si>
  <si>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</si>
  <si>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</si>
  <si>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</si>
  <si>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</si>
  <si>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</si>
  <si>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</si>
  <si>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</si>
  <si>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</si>
  <si>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</si>
  <si>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</si>
  <si>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</si>
  <si>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</si>
  <si>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</si>
  <si>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</si>
  <si>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</si>
  <si>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</si>
  <si>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</si>
  <si>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</si>
  <si>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</si>
  <si>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</si>
  <si>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</si>
  <si>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</si>
  <si>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</si>
  <si>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</si>
  <si>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</si>
  <si>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</si>
  <si>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</si>
  <si>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</si>
  <si>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</si>
  <si>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</si>
  <si>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</si>
  <si>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</si>
  <si>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</si>
  <si>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</si>
  <si>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</si>
  <si>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</si>
  <si>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</si>
  <si>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</si>
  <si>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</si>
  <si>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</si>
  <si>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</si>
  <si>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</si>
  <si>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</si>
  <si>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</si>
  <si>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</si>
  <si>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</si>
  <si>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</si>
  <si>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</si>
  <si>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</si>
  <si>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</si>
  <si>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</si>
  <si>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</si>
  <si>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</si>
  <si>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at site </t>
  </si>
  <si>
    <t>PCM-20251116-00000637</t>
  </si>
  <si>
    <t>20 minutes</t>
  </si>
  <si>
    <t>PCM-20251116-00000764</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</si>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</sst>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314.48602569444483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0.35129189815052086</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1.1048842592572328E-2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45977.434451620371</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45977.434451620371</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45977.434451620371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45977.434451620371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45977.434451620371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45977.434451620371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45977.434451620371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45977.434451620371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45977.434451620371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45977.434451620371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45977.434451620371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45977.434451620371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45977.434451620371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45977.434451620371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45977.434451620371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45977.434451620371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45977.434451620371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45977.434451620371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45977.434451620371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45977.434451620371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45977.434451620371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45977.434451620371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45977.434451620371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45977.434451620371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45977.434451620371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45977.434451620371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45977.434451620371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45977.434451620371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45977.434451620371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45977.434451620371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45977.434451620371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45977.434451620371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45977.434451620371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45977.434451620371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45977.434451620371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45977.434451620371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45977.434451620371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45977.434451620371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45977.434451620371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45977.434451620371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45977.434451620371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45977.434451620371</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45977.434451620371</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45977.434451620371</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45977.434451620371</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45977.434451620371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45977.434451620371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45977.434451620371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45977.434451620371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45977.434451620371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45977.434451620371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45977.434451620371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45977.434451620371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45977.434451620371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45977.434451620371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45977.434451620371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45977.434451620371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45977.434451620371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45977.434451620371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45977.434451620371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45977.434451620371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45977.434451620371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45977.434451620371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45977.434451620371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45977.434451620371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45977.434451620371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45977.434451620371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45977.434451620371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45977.434451620371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45977.434451620371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45977.434451620371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45977.434451620371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45977.434451620371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45977.434451620371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45977.434451620371</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45977.434451620371</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45977.434451620371</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45977.434451620371</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45977.434451620371</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0F7C1E80-0934-427D-861B-A7F735E92D4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152.4346136574095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0.99810902777971933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0.4155280092600151</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45977.434451620371</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45977.434451620371</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27179</v>
      </c>
      <c r="E8" s="103" t="s">
        <v>39021</v>
      </c>
      <c r="F8" s="149">
        <v>45977.414421296293</v>
      </c>
      <c r="G8" s="105">
        <f ca="1">IFERROR(NOW()-F8,"-")</f>
        <v>2.0030324078106787E-2</v>
      </c>
      <c r="H8" s="149" t="s">
        <v>39122</v>
      </c>
      <c r="I8" s="18" t="str">
        <f>IFERROR(VLOOKUP(D8,DB!A:F,6,0),"")</f>
        <v>SCECO</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45977.434451620371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45977.434451620371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45977.434451620371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45977.434451620371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45977.434451620371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45977.434451620371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45977.434451620371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45977.434451620371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45977.434451620371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45977.434451620371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45977.434451620371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45977.434451620371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0"/>
      <c r="B21" s="121" t="str">
        <f>IFERROR(VLOOKUP(D21,DB!A:K,11,0),"")</f>
        <v/>
      </c>
      <c r="C21" s="121"/>
      <c r="D21" s="121"/>
      <c r="E21" s="122"/>
      <c r="F21" s="123"/>
      <c r="G21" s="124">
        <f ca="1">IFERROR(NOW()-F21,"-")</f>
        <v>45977.434451620371</v>
      </c>
      <c r="H21" s="123"/>
      <c r="I21" s="121" t="str">
        <f>IFERROR(VLOOKUP(D21,DB!A:F,6,0),"")</f>
        <v/>
      </c>
      <c r="J21" s="121" t="str">
        <f>IFERROR(VLOOKUP(D21,DB!A:G,7,0),"")</f>
        <v/>
      </c>
      <c r="K21" s="125"/>
      <c r="L21" s="121" t="str">
        <f>IFERROR(VLOOKUP(D21,DB!A:I,9,0),"")</f>
        <v/>
      </c>
      <c r="M21" s="121"/>
      <c r="N21" s="121"/>
      <c r="O21" s="121"/>
      <c r="P21" s="121"/>
      <c r="Q21" s="121"/>
      <c r="R21" s="121"/>
      <c r="S21" s="121"/>
      <c r="T21" s="121"/>
      <c r="U21" s="121"/>
      <c r="V21" s="121"/>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c r="BF21" s="121"/>
      <c r="BG21" s="121"/>
      <c r="BH21" s="121"/>
      <c r="BI21" s="121"/>
      <c r="BJ21" s="121"/>
      <c r="BK21" s="121"/>
      <c r="BL21" s="121"/>
      <c r="BM21" s="121"/>
      <c r="BN21" s="121"/>
      <c r="BO21" s="121"/>
      <c r="BP21" s="121"/>
      <c r="BQ21" s="121"/>
      <c r="BR21" s="121"/>
      <c r="BS21" s="121"/>
      <c r="BT21" s="121"/>
      <c r="BU21" s="121"/>
      <c r="BV21" s="121"/>
      <c r="BW21" s="121"/>
      <c r="BX21" s="121"/>
      <c r="BY21" s="121"/>
      <c r="BZ21" s="121"/>
      <c r="CA21" s="121"/>
      <c r="CB21" s="121"/>
      <c r="CC21" s="121"/>
      <c r="CD21" s="121"/>
      <c r="CE21" s="121"/>
      <c r="CF21" s="121"/>
      <c r="CG21" s="121"/>
      <c r="CH21" s="121"/>
      <c r="CI21" s="121"/>
      <c r="CJ21" s="126"/>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tabSelected="1" workbookViewId="0">
      <selection activeCell="B9" sqref="B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45977.434452199072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45977.434452199072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45977.434452199072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45977.434452199072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45977.434452199072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45977.434452199072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45977.434452199072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45977.434452199072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45977.434452199072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45977.434452199072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45977.434452199072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45977.434452199072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45977.434452199072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45977.434452199072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45977.434452199072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45977.434452199072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45977.434452199072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45977.434452199072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45977.434452199072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45977.434452199072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45977.434452199072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45977.434452199072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45977.434452199072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45977.434452199072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45977.434452199072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45977.434452199072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45977.434452199072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45977.434452199072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45977.434452199072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45977.434452199072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45977.434452199072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45977.434452199072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45977.434452199072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45977.434452199072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45977.434452199072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45977.434452199072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45977.434452199072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45977.434452199072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45977.434452199072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45977.434452199072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45977.434452199072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45977.434452199072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45977.434452199072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45977.434452199072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45977.434452199072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45977.434452199072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45977.434452199072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45977.434452199072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45977.434452199072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45977.434452199072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45977.434452199072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45977.434452199072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45977.434452199072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45977.434452199072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45977.434452199072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45977.434452199072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45977.434452199072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45977.434452199072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45977.434452199072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45977.434452199072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45977.434452199072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45977.434452199072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45977.434452199072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45977.434452199072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45977.434452199072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45977.434452199072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45977.434452199072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45977.434452199072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45977.434452199072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45977.434452199072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45977.434452199072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45977.434452199072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45977.434452199072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45977.434452199072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45977.434452199072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45977.434452199072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45977.434452199072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45977.434452199072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45977.434452199072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45977.434452199072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45977.434452199072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45977.434452199072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45977.434452199072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45977.434452199072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45977.434452199072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45977.434452199072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45977.434452199072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45977.434452199072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45977.434452199072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45977.434452199072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45977.434452199072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45977.434452199072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45977.434452199072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45977.434452199072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45977.434452199072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45977.434452199072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45977.434452199072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45977.434452199072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45977.434452199072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45977.434452199072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45977.434452199072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45977.434452199072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45977.434452199072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45977.434452199072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45977.434452199072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45977.434452199072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45977.434452199072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45977.434452199072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45977.434452199072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45977.434452199072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45977.434452199072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45977.434452199072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45977.434452199072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45977.434452199072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45977.434452199072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45977.434452199072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45977.434452199072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45977.434452199072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45977.434452199072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45977.434452199072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45977.434452199072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45977.434452199072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45977.434452199072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45977.434452199072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45977.434452199072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45977.434452199072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45977.434452199072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45977.434452199072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45977.434452199072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45977.434452199072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45977.434452199072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45977.434452199072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45977.434452199072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45977.434452199072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45977.434452199072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45977.434452199072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45977.434452199072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45977.434452199072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45977.434452199072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45977.434452199072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45977.434452199072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45977.434452199072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45977.434452199072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45977.434452199072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45977.434452199072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45977.434452199072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45977.434452199072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45977.434452199072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45977.434452199072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45977.434452199072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45977.434452199072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45977.434452199072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45977.434452199072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45977.434452199072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45977.434452199072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45977.434452199072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45977.434452199072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45977.434452199072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45977.434452199072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45977.434452199072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45977.434452199072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45977.434452199072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45977.434452199072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45977.434452199072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45977.434452199072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45977.434452199072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45977.434452199072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45977.434452199072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45977.434452199072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45977.434452199072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45977.434452199072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45977.434452199072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45977.434452199072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45977.434452199072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45977.434452199072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45977.434452199072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45977.434452199072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45977.434452199072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45977.434452199072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45977.434452199072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45977.434452199072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45977.434452199072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45977.434452199072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45977.434452199072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45977.434452199072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45977.434452199072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45977.434452199072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45977.434452199072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45977.434452199072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45977.434452199072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45977.434452199072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45977.434452199072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45977.434452199072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45977.434452199072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45977.434452199072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45977.434452199072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45977.434452199072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45977.434452199072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45977.434452199072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45977.434452199072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45977.434452199072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45977.434452199072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45977.434452199072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45977.434452199072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45977.434452199072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45977.434452199072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45977.434452199072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45977.434452199072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45977.434452199072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45977.434452199072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45977.434452199072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45977.434452199072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45977.434452199072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45977.434452199072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45977.434452199072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45977.434452199072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45977.434452199072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45977.434452199072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45977.434452199072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45977.434452199072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45977.434452199072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45977.434452199072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45977.434452199072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45977.434452199072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45977.434452199072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45977.434452199072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45977.434452199072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45977.434452199072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45977.434452199072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45977.434452199072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45977.434452199072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45977.434452199072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45977.434452199072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45977.434452199072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45977.434452199072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45977.434452199072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45977.434452199072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45977.434452199072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45977.434452199072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45977.434452199072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45977.434452199072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45977.434452199072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45977.434452199072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45977.434452199072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45977.434452199072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45977.434452199072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45977.434452199072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45977.434452199072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45977.434452199072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45977.434452199072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45977.434452199072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45977.434452199072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45977.434452199072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45977.434452199072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45977.434452199072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45977.434452199072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45977.434452199072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45977.434452199072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45977.434452199072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45977.434452199072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45977.434452199072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45977.434452199072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45977.434452199072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45977.434452199072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45977.434452199072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45977.434452199072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45977.434452199072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45977.434452199072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45977.434452199072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45977.434452199072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45977.434452199072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45977.434452199072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45977.434452199072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45977.434452199072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45977.434452199072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45977.434452199072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45977.434452199072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45977.434452199072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45977.434452199072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45977.434452199072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45977.434452199072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45977.434452199072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45977.434452199072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45977.434452199072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45977.434452199072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45977.434452199072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45977.434452199072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45977.434452199072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45977.434452199072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45977.434452199072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45977.434452199072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45977.434452199072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45977.434452199072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45977.434452199072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45977.434452199072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45977.434452199072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45977.434452199072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45977.434452199072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45977.434452199072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45977.434452199072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45977.434452199072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45977.434452199072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45977.434452199072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45977.434452199072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45977.434452199072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45977.434452199072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45977.434452199072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45977.434452199072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45977.434452199072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45977.434452199072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45977.434452199072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45977.434452199072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45977.434452199072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45977.434452199072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45977.434452199072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45977.434452199072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45977.434452199072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45977.434452199072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45977.434452199072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45977.434452199072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45977.434452199072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45977.434452199072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45977.434452199072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45977.434452199072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45977.434452199072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45977.434452199072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45977.434452199072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45977.434452199072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45977.434452199072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45977.434452199072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45977.434452199072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45977.434452199072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45977.434452199072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45977.434452199072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45977.434452199072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45977.434452199072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45977.434452199072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45977.434452199072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45977.434452199072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45977.434452199072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45977.434452199072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45977.434452199072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45977.434452199072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45977.434452199072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45977.434452199072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45977.434452199072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45977.434452199072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45977.434452199072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45977.434452199072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45977.434452199072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45977.434452199072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45977.434452199072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45977.434452199072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45977.434452199072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45977.434452199072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45977.434452199072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45977.434452199072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45977.434452199072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45977.434452199072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45977.434452199072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45977.434452199072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45977.434452199072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45977.434452199072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45977.434452199072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45977.434452199072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45977.434452199072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45977.434452199072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45977.434452199072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45977.434452199072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45977.434452199072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45977.434452199072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45977.434452199072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45977.434452199072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45977.434452199072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45977.434452199072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45977.434452199072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45977.434452199072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45977.434452199072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45977.434452199072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45977.434452199072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45977.434452199072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45977.434452199072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45977.434452199072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45977.434452199072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45977.434452199072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45977.434452199072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45977.434452199072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45977.434452199072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45977.434452199072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45977.434452199072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45977.434452199072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45977.434452199072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45977.434452199072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45977.434452199072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45977.434452199072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45977.434452199072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45977.434452199072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45977.434452199072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45977.434452199072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45977.434452199072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45977.434452199072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45977.434452199072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45977.434452199072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45977.434452199072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45977.434452199072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45977.434452199072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45977.434452199072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45977.434452199072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45977.434452199072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45977.434452199072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45977.434452199072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45977.434452199072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45977.434452199072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45977.434452199072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45977.434452199072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45977.434452199072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45977.434452199072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45977.434452199072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45977.434452199072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45977.434452199072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45977.434452199072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45977.434452199072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45977.434452199072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45977.434452199072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45977.434452199072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45977.434452199072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45977.434452199072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45977.434452199072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45977.434452199072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45977.434452199072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45977.434452199072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45977.434452199072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45977.434452199072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45977.434452199072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45977.434452199072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45977.434452199072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45977.434452199072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45977.434452199072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45977.434452199072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45977.434452199072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45977.434452199072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45977.434452199072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45977.434452199072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45977.434452199072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45977.434452199072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45977.434452199072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45977.434452199072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45977.434452199072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45977.434452199072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45977.434452199072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45977.434452199072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45977.434452199072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45977.434452199072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45977.434452199072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45977.434452199072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45977.434452199072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45977.434452199072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45977.434452199072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45977.434452199072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45977.434452199072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45977.434452199072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45977.434452199072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45977.434452199072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45977.434452199072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45977.434452199072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45977.434452199072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45977.434452199072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45977.434452199072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45977.434452199072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45977.434452199072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45977.434452199072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45977.434452199072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45977.434452199072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45977.434452199072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45977.434452199072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45977.434452199072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45977.434452199072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45977.434452199072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45977.434452199072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45977.434452199072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45977.434452199072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45977.434452199072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45977.434452199072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45977.434452199072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45977.434452199072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45977.434452199072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45977.434452199072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45977.434452199072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45977.434452199072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45977.434452199072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45977.434452199072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45977.434452199072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45977.434452199072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45977.434452199072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45977.434452199072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45977.434452199072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45977.434452199072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45977.434452199072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45977.434452199072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45977.434452199072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45977.434452199072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45977.434452199072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45977.434452199072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45977.434452199072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45977.434452199072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45977.434452199072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45977.434452199072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45977.434452199072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45977.434452199072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45977.434452199072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45977.434452199072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45977.434452199072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45977.434452199072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45977.434452199072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45977.434452199072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45977.434452199072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45977.434452199072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45977.434452199072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45977.434452199072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45977.434452199072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45977.434452199072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45977.434452199072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45977.434452199072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45977.434452199072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45977.434452199072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45977.434452199072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45977.434452199072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45977.434452199072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45977.434452199072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45977.434452199072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45977.434452199072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45977.434452199072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45977.434452199072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45977.434452199072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45977.434452199072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45977.434452199072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45977.434452199072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45977.434452199072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45977.434452199072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45977.434452199072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45977.434452199072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45977.434452199072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45977.434452199072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45977.434452199072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45977.434452199072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45977.434452199072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45977.434452199072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45977.434452199072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45977.434452199072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45977.434452199072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45977.434452199072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45977.434452199072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45977.434452199072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45977.434452199072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45977.434452199072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45977.434452199072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45977.434452199072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45977.434452199072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45977.434452199072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45977.434452199072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45977.434452199072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45977.434452199072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45977.434452199072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45977.434452199072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45977.434452199072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45977.434452199072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45977.434452199072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45977.434452199072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45977.434452199072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45977.434452199072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45977.434452199072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45977.434452199072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45977.434452199072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45977.434452199072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45977.434452199072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45977.434452199072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45977.434452199072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45977.434452199072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45977.434452199072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45977.434452199072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45977.434452199072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45977.434452199072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45977.434452199072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45977.434452199072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45977.434452199072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45977.434452199072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45977.434452199072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45977.434452199072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45977.434452199072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45977.434452199072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45977.434452199072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45977.434452199072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45977.434452199072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45977.434452199072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45977.434452199072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45977.434452199072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45977.434452199072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45977.434452199072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45977.434452199072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45977.434452199072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45977.434452199072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45977.434452199072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45977.434452199072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45977.434452199072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45977.434452199072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45977.434452199072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45977.434452199072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45977.434452199072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45977.434452199072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45977.434452199072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45977.434452199072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45977.434452199072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45977.434452199072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45977.434452199072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45977.434452199072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45977.434452199072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45977.434452199072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45977.434452199072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45977.434452199072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45977.434452199072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45977.434452199072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45977.434452199072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45977.434452199072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45977.434452199072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45977.434452199072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45977.434452199072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45977.434452199072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45977.434452199072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45977.434452199072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45977.434452199072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45977.434452199072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45977.434452199072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45977.434452199072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45977.434452199072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45977.434452199072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45977.434452199072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45977.434452199072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45977.434452199072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45977.434452199072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45977.434452199072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45977.434452199072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45977.434452199072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45977.434452199072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45977.434452199072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45977.434452199072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45977.434452199072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45977.434452199072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45977.434452199072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45977.434452199072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45977.434452199072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45977.434452199072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45977.434452199072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45977.434452199072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45977.434452199072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45977.434452199072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45977.434452199072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45977.434452199072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45977.434452199072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45977.434452199072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45977.434452199072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45977.434452199072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45977.434452199072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45977.434452199072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45977.434452199072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45977.434452199072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45977.434452199072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45977.434452199072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45977.434452199072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45977.434452199072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45977.434452199072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45977.434452199072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45977.434452199072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45977.434452199072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45977.434452199072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45977.434452199072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45977.434452199072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45977.434452199072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45977.434452199072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45977.434452199072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45977.434452199072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45977.434452199072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45977.434452199072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45977.434452199072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45977.434452199072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45977.434452199072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45977.434452199072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45977.434452199072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45977.434452199072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45977.434452199072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45977.434452199072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45977.434452199072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45977.434452199072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45977.434452199072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45977.434452199072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45977.434452199072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45977.434452199072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45977.434452199072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45977.434452199072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45977.434452199072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45977.434452199072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45977.434452199072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45977.434452199072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45977.434452199072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45977.434452199072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45977.434452199072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45977.434452199072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45977.434452199072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45977.434452199072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45977.434452199072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45977.434452199072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45977.434452199072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45977.434452199072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45977.434452199072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45977.434452199072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45977.434452199072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45977.434452199072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45977.434452199072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45977.434452199072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45977.434452199072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45977.434452199072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45977.434452199072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45977.434452199072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45977.434452199072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45977.434452199072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45977.434452199072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45977.434452199072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45977.434452199072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45977.434452199072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45977.434452199072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45977.434452199072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45977.434452199072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45977.434452199072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45977.434452199072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45977.434452199072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45977.434452199072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45977.434452199072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45977.434452199072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45977.434452199072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45977.434452199072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45977.434452199072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45977.434452199072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45977.434452199072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45977.434452199072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45977.434452199072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45977.434452199072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45977.434452199072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45977.434452199072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45977.434452199072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45977.434452199072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45977.434452199072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45977.434452199072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45977.434452199072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45977.434452199072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45977.434452199072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45977.434452199072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45977.434452199072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45977.434452199072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45977.434452199072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45977.434452199072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45977.434452199072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45977.434452199072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45977.434452199072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45977.434452199072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45977.434452199072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45977.434452199072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45977.434452199072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45977.434452199072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45977.434452199072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45977.434452199072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45977.434452199072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45977.434452199072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45977.434452199072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45977.434452199072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45977.434452199072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45977.434452199072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45977.434452199072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45977.434452199072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45977.434452199072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45977.434452199072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45977.434452199072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45977.434452199072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45977.434452199072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45977.434452199072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45977.434452199072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45977.434452199072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45977.434452199072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45977.434452199072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45977.434452199072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45977.434452199072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45977.434452199072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45977.434452199072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45977.434452199072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45977.434452199072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45977.434452199072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45977.434452199072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45977.434452199072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45977.434452199072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45977.434452199072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45977.434452199072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45977.434452199072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45977.434452199072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45977.434452199072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45977.434452199072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45977.434452199072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45977.434452199072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45977.434452199072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45977.434452199072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45977.434452199072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45977.434452199072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45977.434452199072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45977.434452199072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45977.434452199072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45977.434452199072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45977.434452199072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45977.434452199072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45977.434452199072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45977.434452199072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45977.434452199072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45977.434452199072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45977.434452199072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45977.434452199072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45977.434452199072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45977.434452199072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45977.434452199072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45977.434452199072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45977.434452199072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45977.434452199072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45977.434452199072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45977.434452199072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45977.434452199072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45977.434452199072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45977.434452199072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45977.434452199072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45977.434452199072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45977.434452199072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45977.434452199072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45977.434452199072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45977.434452199072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45977.434452199072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45977.434452199072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45977.434452199072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45977.434452199072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45977.434452199072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45977.434452199072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45977.434452199072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45977.434452199072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45977.434452199072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45977.434452199072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45977.434452199072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45977.434452199072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45977.434452199072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45977.434452199072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45977.434452199072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45977.434452199072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45977.434452199072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45977.434452199072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45977.434452199072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45977.434452199072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45977.434452199072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45977.434452199072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45977.434452199072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45977.434452199072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45977.434452199072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45977.434452199072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45977.434452199072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45977.434452199072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45977.434452199072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45977.434452199072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45977.434452199072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45977.434452199072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45977.434452199072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45977.434452199072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45977.434452199072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45977.434452199072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45977.434452199072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45977.434452199072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45977.434452199072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45977.434452199072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45977.434452199072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45977.434452199072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45977.434452199072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45977.434452199072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45977.434452199072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45977.434452199072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45977.434452199072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45977.434452199072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45977.434452199072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45977.434452199072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45977.434452199072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45977.434452199072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45977.434452199072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45977.434452199072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45977.434452199072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45977.434452199072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45977.434452199072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45977.434452199072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45977.434452199072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45977.434452199072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45977.434452199072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45977.434452199072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45977.434452199072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45977.434452199072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45977.434452199072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45977.434452199072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45977.434452199072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45977.434452199072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45977.434452199072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45977.434452199072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45977.434452199072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45977.434452199072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45977.434452199072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45977.434452199072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45977.434452199072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45977.434452199072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45977.434452199072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45977.434452199072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45977.434452199072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45977.434452199072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45977.434452199072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45977.434452199072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45977.434452199072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45977.434452199072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45977.434452199072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45977.434452199072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45977.434452199072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45977.434452199072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45977.434452199072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45977.434452199072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45977.434452199072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45977.434452199072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45977.434452199072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45977.434452199072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45977.434452199072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45977.434452199072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45977.434452199072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45977.434452199072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45977.434452199072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45977.434452199072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45977.434452199072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45977.434452199072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45977.434452199072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45977.434452199072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45977.434452199072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45977.434452199072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45977.434452199072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45977.434452199072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45977.434452199072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45977.434452199072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45977.434452199072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45977.434452199072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45977.434452199072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45977.434452199072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45977.434452199072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45977.434452199072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45977.434452199072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45977.434452199072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45977.434452199072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45977.434452199072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45977.434452199072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45977.434452199072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45977.434452199072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45977.434452199072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45977.434452199072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45977.434452199072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45977.434452199072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45977.434452199072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45977.434452199072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45977.434452199072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45977.434452199072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45977.434452199072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45977.434452199072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45977.434452199072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45977.434452199072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45977.434452199072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45977.434452199072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45977.434452199072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45977.434452199072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45977.434452199072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45977.434452199072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45977.434452199072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45977.434452199072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45977.434452199072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45977.434452199072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45977.434452199072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45977.434452199072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45977.434452199072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45977.434452199072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45977.434452199072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45977.434452199072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45977.434452199072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45977.434452199072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45977.434452199072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45977.434452199072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45977.434452199072</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273.95373402777477</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3.6025694447744172E-2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45977.434451620371</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45977.434451620371</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45977.434451620371</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45977.434451620371</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45977.434451620371</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45977.434451620371</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45977.434451620371</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45977.434451620371</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45977.434451620371</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45977.434451620371</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45977.434451620371</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45977.434451620371</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45977.434451620371</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45977.434451620371</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45977.434451620371</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45977.434451620371</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45977.434451620371</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45977.434451620371</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45977.434451620371</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45977.434451620371</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45977.434451620371</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45977.434451620371</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45977.434451620371</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45977.434451620371</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45977.434451620371</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45977.434451620371</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45977.434451620371</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45977.434451620371</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45977.434451620371</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45977.434451620371</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45977.434451620371</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45977.434451620371</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45977.434451620371</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45977.434451620371</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45977.434451620371</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45977.434451620371</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45977.434451620371</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45977.434451620371</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45977.434451620371</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45977.434451620371</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45977.434451620371</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45977.434451620371</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45977.434451620371</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45977.434451620371</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45977.434451620371</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45977.434451620371</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45977.434451620371</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45977.434451620371</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45977.434451620371</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45977.434451620371</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45977.434451620371</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45977.434451620371</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45977.434451620371</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45977.434451620371</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45977.434451620371</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45977.434451620371</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45977.434451620371</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45977.434451620371</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45977.434451620371</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45977.434451620371</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45977.434451620371</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45977.434451620371</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45977.434451620371</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45977.434451620371</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45977.434451620371</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45977.434451620371</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45977.434451620371</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45977.434451620371</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45977.434451620371</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45977.434451620371</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45977.434451620371</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45977.434451620371</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45977.434451620371</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85.602391435182653</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51.245574305554328</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28.77334050925856</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5" ca="1" si="2">IFERROR(NOW()-F5,"")</f>
        <v>8.5858520833353396</v>
      </c>
      <c r="H5" s="118">
        <v>45968.827465277776</v>
      </c>
      <c r="I5" s="117" t="s">
        <v>22</v>
      </c>
      <c r="J5" s="117" t="s">
        <v>65</v>
      </c>
      <c r="K5" s="117" t="s">
        <v>39135</v>
      </c>
      <c r="L5" s="117" t="s">
        <v>8145</v>
      </c>
    </row>
    <row r="6" spans="1:13">
      <c r="A6" s="117" t="s">
        <v>39136</v>
      </c>
      <c r="B6" s="117" t="str">
        <f>IFERROR(VLOOKUP(D6,DB!A:K,11,0),"")</f>
        <v>R5</v>
      </c>
      <c r="C6" s="117">
        <v>1</v>
      </c>
      <c r="D6" s="117" t="s">
        <v>33027</v>
      </c>
      <c r="E6" s="117" t="s">
        <v>39021</v>
      </c>
      <c r="F6" s="150">
        <v>45977.009479166663</v>
      </c>
      <c r="G6" s="119">
        <f t="shared" ca="1" si="2"/>
        <v>0.42497245370759629</v>
      </c>
      <c r="H6" s="150">
        <v>45976.947858796295</v>
      </c>
      <c r="I6" s="117" t="str">
        <f>IFERROR(VLOOKUP(D6,DB!A:F,6,0),"")</f>
        <v>SCECO</v>
      </c>
      <c r="J6" s="117" t="str">
        <f>IFERROR(VLOOKUP(D6,DB!A:G,7,0),"")</f>
        <v>No BB Design</v>
      </c>
      <c r="K6" s="117" t="s">
        <v>39137</v>
      </c>
      <c r="L6" s="117" t="str">
        <f>IFERROR(VLOOKUP(D6,DB!A:I,9,0),"")</f>
        <v>Latis</v>
      </c>
    </row>
    <row r="7" spans="1:13">
      <c r="A7" s="117" t="s">
        <v>39138</v>
      </c>
      <c r="B7" s="117" t="str">
        <f>IFERROR(VLOOKUP(D7,DB!A:K,11,0),"")</f>
        <v>R5</v>
      </c>
      <c r="C7" s="117">
        <v>1</v>
      </c>
      <c r="D7" s="117" t="s">
        <v>32967</v>
      </c>
      <c r="E7" s="117" t="s">
        <v>39021</v>
      </c>
      <c r="F7" s="150">
        <v>45977.38858796296</v>
      </c>
      <c r="G7" s="119">
        <f t="shared" ca="1" si="2"/>
        <v>4.5863657411246095E-2</v>
      </c>
      <c r="H7" s="150">
        <v>45977.37599537037</v>
      </c>
      <c r="I7" s="117" t="str">
        <f>IFERROR(VLOOKUP(D7,DB!A:F,6,0),"")</f>
        <v>Generator-SG</v>
      </c>
      <c r="J7" s="117" t="str">
        <f>IFERROR(VLOOKUP(D7,DB!A:G,7,0),"")</f>
        <v>Vandalized</v>
      </c>
      <c r="K7" s="117" t="s">
        <v>39139</v>
      </c>
      <c r="L7" s="117" t="str">
        <f>IFERROR(VLOOKUP(D7,DB!A:I,9,0),"")</f>
        <v>Latis</v>
      </c>
    </row>
    <row r="8" spans="1:13">
      <c r="A8" s="117"/>
      <c r="B8" s="117" t="str">
        <f>IFERROR(VLOOKUP(D8,DB!A:K,11,0),"")</f>
        <v/>
      </c>
      <c r="C8" s="117"/>
      <c r="D8" s="117"/>
      <c r="E8" s="117"/>
      <c r="F8" s="117"/>
      <c r="G8" s="119">
        <f t="shared" ca="1" si="2"/>
        <v>45977.434451620371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45977.434451620371</v>
      </c>
      <c r="H9" s="117"/>
      <c r="I9" s="117" t="str">
        <f>IFERROR(VLOOKUP(D9,DB!A:F,6,0),"")</f>
        <v/>
      </c>
      <c r="J9" s="117" t="str">
        <f>IFERROR(VLOOKUP(D9,DB!A:G,7,0),"")</f>
        <v/>
      </c>
      <c r="K9" s="117"/>
      <c r="L9" s="117" t="str">
        <f>IFERROR(VLOOKUP(D9,DB!A:I,9,0),"")</f>
        <v/>
      </c>
    </row>
    <row r="10" spans="1:13" ht="15.75">
      <c r="A10" s="117"/>
      <c r="B10" s="117" t="str">
        <f>IFERROR(VLOOKUP(D10,DB!A:K,11,0),"")</f>
        <v/>
      </c>
      <c r="C10" s="117"/>
      <c r="D10" s="152"/>
      <c r="E10" s="117"/>
      <c r="F10" s="117"/>
      <c r="G10" s="119">
        <f t="shared" ca="1" si="2"/>
        <v>45977.434451620371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45977.434451620371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45977.434451620371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45977.434451620371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45977.434451620371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45977.434451620371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45977.434451620371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45977.434451620371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9">
        <f t="shared" ca="1" si="2"/>
        <v>45977.434451620371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45977.434451620371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45977.434451620371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45977.434451620371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45977.434451620371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45977.434451620371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45977.434451620371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2"/>
        <v>45977.434451620371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ref="G26:G89" ca="1" si="3">IFERROR(NOW()-F26,"")</f>
        <v>45977.434451620371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45977.434451620371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45977.434451620371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45977.434451620371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45977.434451620371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45977.434451620371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45977.434451620371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45977.434451620371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45977.434451620371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45977.434451620371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45977.434451620371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45977.434451620371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45977.434451620371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45977.434451620371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45977.434451620371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45977.434451620371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45977.434451620371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45977.434451620371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45977.434451620371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45977.434451620371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45977.434451620371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45977.434451620371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45977.434451620371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45977.434451620371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45977.434451620371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45977.434451620371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45977.434451620371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45977.434451620371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45977.434451620371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45977.434451620371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45977.434451620371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45977.434451620371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45977.434451620371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45977.434451620371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45977.434451620371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45977.434451620371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45977.434451620371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45977.434451620371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45977.434451620371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45977.434451620371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45977.434451620371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45977.434451620371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45977.434451620371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45977.434451620371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45977.434451620371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45977.434451620371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45977.434451620371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45977.434451620371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45977.434451620371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45977.434451620371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45977.434451620371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45977.434451620371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45977.434451620371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45977.434451620371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45977.434451620371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45977.434451620371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45977.434451620371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45977.434451620371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45977.434451620371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45977.434451620371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45977.434451620371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45977.434451620371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45977.434451620371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3"/>
        <v>45977.434451620371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ref="G90:G153" ca="1" si="4">IFERROR(NOW()-F90,"")</f>
        <v>45977.434451620371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45977.434451620371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45977.434451620371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45977.434451620371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45977.434451620371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45977.434451620371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45977.434451620371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45977.434451620371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45977.434451620371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45977.434451620371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45977.434451620371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45977.434451620371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45977.434451620371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45977.434451620371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45977.434451620371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45977.434451620371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45977.434451620371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45977.434451620371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45977.434451620371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45977.434451620371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45977.434451620371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45977.434451620371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45977.434451620371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45977.434451620371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45977.434451620371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45977.434451620371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45977.434451620371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45977.434451620371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45977.434451620371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45977.434451620371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45977.434451620371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45977.434451620371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45977.434451620371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45977.434451620371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45977.434451620371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45977.434451620371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45977.434451620371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45977.434451620371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45977.434451620371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45977.434451620371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45977.434451620371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45977.434451620371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45977.434451620371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45977.434451620371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45977.434451620371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45977.434451620371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45977.434451620371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45977.434451620371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45977.434451620371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45977.434451620371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45977.434451620371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45977.434451620371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45977.434451620371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45977.434451620371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45977.434451620371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45977.434451620371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45977.434451620371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45977.434451620371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45977.434451620371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45977.434451620371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45977.434451620371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45977.434451620371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45977.434451620371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4"/>
        <v>45977.434451620371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ref="G154:G217" ca="1" si="5">IFERROR(NOW()-F154,"")</f>
        <v>45977.434451620371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45977.434451620371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45977.434451620371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45977.434451620371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45977.434451620371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45977.434451620371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45977.434451620371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45977.434451620371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45977.434451620371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45977.434451620371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45977.434451620371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45977.434451620371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45977.434451620371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45977.434451620371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45977.434451620371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45977.434451620371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45977.434451620371</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45977.434451620371</v>
      </c>
      <c r="H171" s="117"/>
      <c r="I171" s="117" t="str">
        <f>IFERROR(VLOOKUP(D171,DB!A:F,6,0),"")</f>
        <v/>
      </c>
      <c r="J171" s="117" t="str">
        <f>IFERROR(VLOOKUP(D171,DB!A:G,7,0),"")</f>
        <v/>
      </c>
      <c r="K171" s="117"/>
      <c r="L171" s="117" t="str">
        <f>IFERROR(VLOOKUP(D171,DB!A:I,9,0),"")</f>
        <v/>
      </c>
    </row>
    <row r="172" spans="1:12">
      <c r="A172" s="117"/>
      <c r="B172" s="117" t="str">
        <f>IFERROR(VLOOKUP(D172,DB!A:K,11,0),"")</f>
        <v/>
      </c>
      <c r="C172" s="117"/>
      <c r="D172" s="117"/>
      <c r="E172" s="117"/>
      <c r="F172" s="117"/>
      <c r="G172" s="117">
        <f t="shared" ca="1" si="5"/>
        <v>45977.434451620371</v>
      </c>
      <c r="H172" s="117"/>
      <c r="I172" s="117" t="str">
        <f>IFERROR(VLOOKUP(D172,DB!A:F,6,0),"")</f>
        <v/>
      </c>
      <c r="J172" s="117" t="str">
        <f>IFERROR(VLOOKUP(D172,DB!A:G,7,0),"")</f>
        <v/>
      </c>
      <c r="K172" s="117"/>
      <c r="L172" s="117" t="str">
        <f>IFERROR(VLOOKUP(D172,DB!A:I,9,0),"")</f>
        <v/>
      </c>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row r="212" spans="1:12">
      <c r="A212" s="117"/>
      <c r="B212" s="117"/>
      <c r="C212" s="117"/>
      <c r="D212" s="117"/>
      <c r="E212" s="117"/>
      <c r="F212" s="117"/>
      <c r="G212" s="117"/>
      <c r="H212" s="117"/>
      <c r="I212" s="117"/>
      <c r="J212" s="117"/>
      <c r="K212" s="117"/>
      <c r="L212" s="117"/>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39140</v>
      </c>
      <c r="B2" s="134" t="str">
        <f>IFERROR(VLOOKUP(D2,DB!A:K,11,0),"")</f>
        <v>R6</v>
      </c>
      <c r="C2" s="135">
        <v>1</v>
      </c>
      <c r="D2" s="134" t="s">
        <v>35372</v>
      </c>
      <c r="E2" s="117" t="s">
        <v>39021</v>
      </c>
      <c r="F2" s="136">
        <v>45977.363761574074</v>
      </c>
      <c r="G2" s="105">
        <f t="shared" ref="G2:G9" ca="1" si="0">IFERROR(NOW()-F2,"-")</f>
        <v>7.0690046297386289E-2</v>
      </c>
      <c r="H2" s="136">
        <v>45977.357824074075</v>
      </c>
      <c r="I2" s="134" t="str">
        <f>IFERROR(VLOOKUP(D2,DB!A:F,6,0),"")</f>
        <v>SCECO</v>
      </c>
      <c r="J2" s="134" t="str">
        <f>IFERROR(VLOOKUP(D2,DB!A:G,7,0),"")</f>
        <v>Vandalized</v>
      </c>
      <c r="K2" s="137" t="s">
        <v>39141</v>
      </c>
      <c r="L2" s="138" t="str">
        <f>IFERROR(VLOOKUP(D2,DB!A:I,9,0),"")</f>
        <v>Latis</v>
      </c>
    </row>
    <row r="3" spans="1:16382" ht="31.5" customHeight="1">
      <c r="A3" s="133" t="s">
        <v>39142</v>
      </c>
      <c r="B3" s="134" t="str">
        <f>IFERROR(VLOOKUP(D3,DB!A:K,11,0),"")</f>
        <v>R6</v>
      </c>
      <c r="C3" s="135">
        <v>1</v>
      </c>
      <c r="D3" s="134" t="s">
        <v>31674</v>
      </c>
      <c r="E3" s="117" t="s">
        <v>39021</v>
      </c>
      <c r="F3" s="154">
        <v>45977.401550925926</v>
      </c>
      <c r="G3" s="75">
        <f ca="1">IFERROR(NOW()-F3,"-")</f>
        <v>3.2900694444833789E-2</v>
      </c>
      <c r="H3" s="136">
        <v>45977.401550925926</v>
      </c>
      <c r="I3" s="134" t="str">
        <f>IFERROR(VLOOKUP(D3,DB!A:F,6,0),"")</f>
        <v>SCECO</v>
      </c>
      <c r="J3" s="134" t="str">
        <f>IFERROR(VLOOKUP(D3,DB!A:G,7,0),"")</f>
        <v>Vandalized</v>
      </c>
      <c r="K3" s="137" t="s">
        <v>39143</v>
      </c>
      <c r="L3" s="138" t="str">
        <f>IFERROR(VLOOKUP(D3,DB!A:I,9,0),"")</f>
        <v>Latis</v>
      </c>
    </row>
    <row r="4" spans="1:16382" ht="31.5" customHeight="1">
      <c r="A4" s="133"/>
      <c r="B4" s="134" t="str">
        <f>IFERROR(VLOOKUP(D4,DB!A:K,11,0),"")</f>
        <v/>
      </c>
      <c r="C4" s="135"/>
      <c r="D4" s="153"/>
      <c r="E4" s="117"/>
      <c r="F4" s="154"/>
      <c r="G4" s="75">
        <f ca="1">IFERROR(NOW()-F4,"-")</f>
        <v>45977.434451620371</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45977.434451620371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45977.434451620371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45977.434451620371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45977.434451620371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45977.434451620371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45977.434451620371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45977.434451620371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45977.434451620371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45977.434451620371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45977.434451620371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45977.434451620371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45977.434451620371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45977.434451620371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45977.434451620371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45977.434451620371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45977.434451620371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45977.434451620371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45977.434451620371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45977.434451620371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45977.434451620371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45977.434451620371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45977.434451620371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45977.434451620371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45977.434451620371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45977.434451620371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45977.434451620371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45977.434451620371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45977.434451620371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45977.434451620371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45977.434451620371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45977.434451620371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45977.434451620371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45977.434451620371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45977.434451620371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45977.434451620371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45977.434451620371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45977.434451620371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45977.434451620371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45977.434451620371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45977.434451620371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45977.434451620371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45977.434451620371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45977.434451620371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45977.434451620371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45977.434451620371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45977.434451620371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45977.434451620371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45977.434451620371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45977.434451620371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45977.434451620371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45977.434451620371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45977.434451620371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45977.434451620371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45977.434451620371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45977.434451620371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45977.434451620371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45977.434451620371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45977.434451620371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45977.434451620371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45977.434451620371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45977.434451620371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45977.434451620371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45977.434451620371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45977.434451620371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45977.434451620371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45977.434451620371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45977.434451620371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45977.434451620371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45977.434451620371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45977.434451620371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45977.434451620371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45977.434451620371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45977.434451620371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45977.434451620371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45977.434451620371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45977.434451620371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45977.434451620371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45977.434451620371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45977.434451620371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45977.434451620371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45977.434451620371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45977.434451620371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45977.434451620371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45977.434451620371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45977.434451620371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45977.434451620371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45977.434451620371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45977.434451620371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45977.434451620371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45977.434451620371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45977.434451620371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45977.434451620371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45977.434451620371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45977.434451620371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45977.434451620371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45977.434451620371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45977.434451620371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45977.434451620371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45977.434451620371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45977.434451620371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45977.434451620371</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45977.434451620371</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45977.434451620371</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2025-11-16T07:25:40Z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