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80" documentId="120_S{2AC9BD13-BADA-5192-A53E-5A8FF88502F6}" xr6:coauthVersionLast="47" xr6:coauthVersionMax="47" xr10:uidLastSave="{340EC41F-E169-45D5-B414-59E4049659D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L23"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G3" i="1"/>
  <c r="G4" i="1"/>
  <c r="G5" i="1"/>
  <c r="G6" i="1"/>
  <c r="G7" i="1"/>
  <c r="G8" i="1"/>
  <c r="G9" i="1"/>
  <c r="G10" i="1"/>
  <c r="G11" i="1"/>
  <c r="G12" i="1"/>
  <c r="G13" i="1"/>
  <c r="G14" i="1"/>
  <c r="G15" i="1"/>
  <c r="G16" i="1"/>
  <c r="G17" i="1"/>
  <c r="G18" i="1"/>
  <c r="G19" i="1"/>
  <c r="G20" i="1"/>
  <c r="G21" i="1"/>
  <c r="G22" i="1"/>
  <c r="G23" i="1"/>
  <c r="B3" i="1"/>
  <c r="B4" i="1"/>
  <c r="B5" i="1"/>
  <c r="B6" i="1"/>
  <c r="B7" i="1"/>
  <c r="B8" i="1"/>
  <c r="B9" i="1"/>
  <c r="B10" i="1"/>
  <c r="B11" i="1"/>
  <c r="B12" i="1"/>
  <c r="B13" i="1"/>
  <c r="B14" i="1"/>
  <c r="B15" i="1"/>
  <c r="B16" i="1"/>
  <c r="B17" i="1"/>
  <c r="B18" i="1"/>
  <c r="B19" i="1"/>
  <c r="B20" i="1"/>
  <c r="B21" i="1"/>
  <c r="B22" i="1"/>
  <c r="B23"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<sst xmlns="http://schemas.openxmlformats.org/spreadsheetml/2006/main" count="180277" uniqueCount="39121">
  <si>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</si>
  <si>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</si>
  <si>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</si>
  <si>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</si>
  <si>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</si>
  <si>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</si>
  <si>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</si>
  <si>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</si>
  <si>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</si>
  <si>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</si>
  <si>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</si>
  <si>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</si>
  <si>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</si>
  <si>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</si>
  <si>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</si>
  <si>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</si>
  <si>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</si>
  <si>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</si>
  <si>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</si>
  <si>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</si>
  <si>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</si>
  <si>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</si>
  <si>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</si>
  <si>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</si>
  <si>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</si>
  <si>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</si>
  <si>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</si>
  <si>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</si>
  <si>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</si>
  <si>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</si>
  <si>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</si>
  <si>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</si>
  <si>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</si>
  <si>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</si>
  <si>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</si>
  <si>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</si>
  <si>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</si>
  <si>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</si>
  <si>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</si>
  <si>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</si>
  <si>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</si>
  <si>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</si>
  <si>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</si>
  <si>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</si>
  <si>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</si>
  <si>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</si>
  <si>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</si>
  <si>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</si>
  <si>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</si>
  <si>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</si>
  <si>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</si>
  <si>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</si>
  <si>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</si>
  <si>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</si>
  <si>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</si>
  <si>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</si>
  <si>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</si>
  <si>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</si>
  <si>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</si>
  <si>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</si>
  <si>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</si>
  <si>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</si>
  <si>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</si>
  <si>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</si>
  <si>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</si>
  <si>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</si>
  <si>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</si>
  <si>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</si>
  <si>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</si>
  <si>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</si>
  <si>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</si>
  <si>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</si>
  <si>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</si>
  <si>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</si>
  <si>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</si>
  <si>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</si>
  <si>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</si>
  <si>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</si>
  <si>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</si>
  <si>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</si>
  <si>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</si>
  <si>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</si>
  <si>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</si>
  <si>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</si>
  <si>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</si>
  <si>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</si>
  <si>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</si>
  <si>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</si>
  <si>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</si>
  <si>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</si>
  <si>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</si>
  <si>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</si>
  <si>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</si>
  <si>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</si>
  <si>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</si>
  <si>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</si>
  <si>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</si>
  <si>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</si>
  <si>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</si>
  <si>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</si>
  <si>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</si>
  <si>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</si>
  <si>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</si>
  <si>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</si>
  <si>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</si>
  <si>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</si>
  <si>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</si>
  <si>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</si>
  <si>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</si>
  <si>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</si>
  <si>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</si>
  <si>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</si>
  <si>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</si>
  <si>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</si>
  <si>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</si>
  <si>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</si>
  <si>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</si>
  <si>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</si>
  <si>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</si>
  <si>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</si>
  <si>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</si>
  <si>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</si>
  <si>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</si>
  <si>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</si>
  <si>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</si>
  <si>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</si>
  <si>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</si>
  <si>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</si>
  <si>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</si>
  <si>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</si>
  <si>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</si>
  <si>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</si>
  <si>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</si>
  <si>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</si>
  <si>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</si>
  <si>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</si>
  <si>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</si>
  <si>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</si>
  <si>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</si>
  <si>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</si>
  <si>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</si>
  <si>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</si>
  <si>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</si>
  <si>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</si>
  <si>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</si>
  <si>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</si>
  <si>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</si>
  <si>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</si>
  <si>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</si>
  <si>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</si>
  <si>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</si>
  <si>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</si>
  <si>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</si>
  <si>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</si>
  <si>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</si>
  <si>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</si>
  <si>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</si>
  <si>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</si>
  <si>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</si>
  <si>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</si>
  <si>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</si>
  <si>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</si>
  <si>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</si>
  <si>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</si>
  <si>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</si>
  <si>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</si>
  <si>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</si>
  <si>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</si>
  <si>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</si>
  <si>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</si>
  <si>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</si>
  <si>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</si>
  <si>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</si>
  <si>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</si>
  <si>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</si>
  <si>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</si>
  <si>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</si>
  <si>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</si>
  <si>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</si>
  <si>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</si>
  <si>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</si>
  <si>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</si>
  <si>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</si>
  <si>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</si>
  <si>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</si>
  <si>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</si>
  <si>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</si>
  <si>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</si>
  <si>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</si>
  <si>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</si>
  <si>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</si>
  <si>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</si>
  <si>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</si>
  <si>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</si>
  <si>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</si>
  <si>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</si>
  <si>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</si>
  <si>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</si>
  <si>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</si>
  <si>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</si>
  <si>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</si>
  <si>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</si>
  <si>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</si>
  <si>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</si>
  <si>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</si>
  <si>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</si>
  <si>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</si>
  <si>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</si>
  <si>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</si>
  <si>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</si>
  <si>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</si>
  <si>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</si>
  <si>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</si>
  <si>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</si>
  <si>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</si>
  <si>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</si>
  <si>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</si>
  <si>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</si>
  <si>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</si>
  <si>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</si>
  <si>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</si>
  <si>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</si>
  <si>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</si>
  <si>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</si>
  <si>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</si>
  <si>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</si>
  <si>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</si>
  <si>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</si>
  <si>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</si>
  <si>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</si>
  <si>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</si>
  <si>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</si>
  <si>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</si>
  <si>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</si>
  <si>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</si>
  <si>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</si>
  <si>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</si>
  <si>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</si>
  <si>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</si>
  <si>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</si>
  <si>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</si>
  <si>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</si>
  <si>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</si>
  <si>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</si>
  <si>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</si>
  <si>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</si>
  <si>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</si>
  <si>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</si>
  <si>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</si>
  <si>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</si>
  <si>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</si>
  <si>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</si>
  <si>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</si>
  <si>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</si>
  <si>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</si>
  <si>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</si>
  <si>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</si>
  <si>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</si>
  <si>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</si>
  <si>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</si>
  <si>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</si>
  <si>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</si>
  <si>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</si>
  <si>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</si>
  <si>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</si>
  <si>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</si>
  <si>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</si>
  <si>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</si>
  <si>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</si>
  <si>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</si>
  <si>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</si>
  <si>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</si>
  <si>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</si>
  <si>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</si>
  <si>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</si>
  <si>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</si>
  <si>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</si>
  <si>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</si>
  <si>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</si>
  <si>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</si>
  <si>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</si>
  <si>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</si>
  <si>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</si>
  <si>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</si>
  <si>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</si>
  <si>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</si>
  <si>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</si>
  <si>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</si>
  <si>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</si>
  <si>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</si>
  <si>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</si>
  <si>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</si>
  <si>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</si>
  <si>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</si>
  <si>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</si>
  <si>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</si>
  <si>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</si>
  <si>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</si>
  <si>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</si>
  <si>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</si>
  <si>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</si>
  <si>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</si>
  <si>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</si>
  <si>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</si>
  <si>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</si>
  <si>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</si>
  <si>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</si>
  <si>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</si>
  <si>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</si>
  <si>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</si>
  <si>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</si>
  <si>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</si>
  <si>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</si>
  <si>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</si>
  <si>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</si>
  <si>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</si>
  <si>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</si>
  <si>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</si>
  <si>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</si>
  <si>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</si>
  <si>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</si>
  <si>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</si>
  <si>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</si>
  <si>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</si>
  <si>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</si>
  <si>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</si>
  <si>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</si>
  <si>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</si>
  <si>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</si>
  <si>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</si>
  <si>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</si>
  <si>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</si>
  <si>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</si>
  <si>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</si>
  <si>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</si>
  <si>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</si>
  <si>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</si>
  <si>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</si>
  <si>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</si>
  <si>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</si>
  <si>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</si>
  <si>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</si>
  <si>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</si>
  <si>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</si>
  <si>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</si>
  <si>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</si>
  <si>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</si>
  <si>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</si>
  <si>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</si>
  <si>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</si>
  <si>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</si>
  <si>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</si>
  <si>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</si>
  <si>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</si>
  <si>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</si>
  <si>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</si>
  <si>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</si>
  <si>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</si>
  <si>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</si>
  <si>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</si>
  <si>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</si>
  <si>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</si>
  <si>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</si>
  <si>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</si>
  <si>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</si>
  <si>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</si>
  <si>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</si>
  <si>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</si>
  <si>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</si>
  <si>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</si>
  <si>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</si>
  <si>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</si>
  <si>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</si>
  <si>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</si>
  <si>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</si>
  <si>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</si>
  <si>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</si>
  <si>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</si>
  <si>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</si>
  <si>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</si>
  <si>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</si>
  <si>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</si>
  <si>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</si>
  <si>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</si>
  <si>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</si>
  <si>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</si>
  <si>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</si>
  <si>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</si>
  <si>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</si>
  <si>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</si>
  <si>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</si>
  <si>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</si>
  <si>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</si>
  <si>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</si>
  <si>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</si>
  <si>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</si>
  <si>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</si>
  <si>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</si>
  <si>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</si>
  <si>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</si>
  <si>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</si>
  <si>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</si>
  <si>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</si>
  <si>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</si>
  <si>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</si>
  <si>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</si>
  <si>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</si>
  <si>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</si>
  <si>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</si>
  <si>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</si>
  <si>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</si>
  <si>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</si>
  <si>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</si>
  <si>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</si>
  <si>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</si>
  <si>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</si>
  <si>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</si>
  <si>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</si>
  <si>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</si>
  <si>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</si>
  <si>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</si>
  <si>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</si>
  <si>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</si>
  <si>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</si>
  <si>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</si>
  <si>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</si>
  <si>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</si>
  <si>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</si>
  <si>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</si>
  <si>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</si>
  <si>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</si>
  <si>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</si>
  <si>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</si>
  <si>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</si>
  <si>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</si>
  <si>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</si>
  <si>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</si>
  <si>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</si>
  <si>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</si>
  <si>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</si>
  <si>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</si>
  <si>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</si>
  <si>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</si>
  <si>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</si>
  <si>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</si>
  <si>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</si>
  <si>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</si>
  <si>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</si>
  <si>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</si>
  <si>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</si>
  <si>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</si>
  <si>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</si>
  <si>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</si>
  <si>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</si>
  <si>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</si>
  <si>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</si>
  <si>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</si>
  <si>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</si>
  <si>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</si>
  <si>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</si>
  <si>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</si>
  <si>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</si>
  <si>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</si>
  <si>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</si>
  <si>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</si>
  <si>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</si>
  <si>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</si>
  <si>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</si>
  <si>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</si>
  <si>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</si>
  <si>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</si>
  <si>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</si>
  <si>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</si>
  <si>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</si>
  <si>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</si>
  <si>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</si>
  <si>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</si>
  <si>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</si>
  <si>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</si>
  <si>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</si>
  <si>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</si>
  <si>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</si>
  <si>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</si>
  <si>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</si>
  <si>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</si>
  <si>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</si>
  <si>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</si>
  <si>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</si>
  <si>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</si>
  <si>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</si>
  <si>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</si>
  <si>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</si>
  <si>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</si>
  <si>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</si>
  <si>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</si>
  <si>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</si>
  <si>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</si>
  <si>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</si>
  <si>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</si>
  <si>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</si>
  <si>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</si>
  <si>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</si>
  <si>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</si>
  <si>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</si>
  <si>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</si>
  <si>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</si>
  <si>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</si>
  <si>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</si>
  <si>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</si>
  <si>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</si>
  <si>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</si>
  <si>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</si>
  <si>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</si>
  <si>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</si>
  <si>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</si>
  <si>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</si>
  <si>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</si>
  <si>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</si>
  <si>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</si>
  <si>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</si>
  <si>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</si>
  <si>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</si>
  <si>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</si>
  <si>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</si>
  <si>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</si>
  <si>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</si>
  <si>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</si>
  <si>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</si>
  <si>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</si>
  <si>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</si>
  <si>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</si>
  <si>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</si>
  <si>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</si>
  <si>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</si>
  <si>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</si>
  <si>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</si>
  <si>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</si>
  <si>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</si>
  <si>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</si>
  <si>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</si>
  <si>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</si>
  <si>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</si>
  <si>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</si>
  <si>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</si>
  <si>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</si>
  <si>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</si>
  <si>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</si>
  <si>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</si>
  <si>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</si>
  <si>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</si>
  <si>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</si>
  <si>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</si>
  <si>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</si>
  <si>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</si>
  <si>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</si>
  <si>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</si>
  <si>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</si>
  <si>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</si>
  <si>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</si>
  <si>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</si>
  <si>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</si>
  <si>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</si>
  <si>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</si>
  <si>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</si>
  <si>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</si>
  <si>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</si>
  <si>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</si>
  <si>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</si>
  <si>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</si>
  <si>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</si>
  <si>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</si>
  <si>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</si>
  <si>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</si>
  <si>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</si>
  <si>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</si>
  <si>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</si>
  <si>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</si>
  <si>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</si>
  <si>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</si>
  <si>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</si>
  <si>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</si>
  <si>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</si>
  <si>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</si>
  <si>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</si>
  <si>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</si>
  <si>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</si>
  <si>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</si>
  <si>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</si>
  <si>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</si>
  <si>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</si>
  <si>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</si>
  <si>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</si>
  <si>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</si>
  <si>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</si>
  <si>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</si>
  <si>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</si>
  <si>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</si>
  <si>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</si>
  <si>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</si>
  <si>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</si>
  <si>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</si>
  <si>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</si>
  <si>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</si>
  <si>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</si>
  <si>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</si>
  <si>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</si>
  <si>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</si>
  <si>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</si>
  <si>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</si>
  <si>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</si>
  <si>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</si>
  <si>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</si>
  <si>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</si>
  <si>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</si>
  <si>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</si>
  <si>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</si>
  <si>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</si>
  <si>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</si>
  <si>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</si>
  <si>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</si>
  <si>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</si>
  <si>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</si>
  <si>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</si>
  <si>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</si>
  <si>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</si>
  <si>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</si>
  <si>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</si>
  <si>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</si>
  <si>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</si>
  <si>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</si>
  <si>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</si>
  <si>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</si>
  <si>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</si>
  <si>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</si>
  <si>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</si>
  <si>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</si>
  <si>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</si>
  <si>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</si>
  <si>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</si>
  <si>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</si>
  <si>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</si>
  <si>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</si>
  <si>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</si>
  <si>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</si>
  <si>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</si>
  <si>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</si>
  <si>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</si>
  <si>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</si>
  <si>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</si>
  <si>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</si>
  <si>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</si>
  <si>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</si>
  <si>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</si>
  <si>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</si>
  <si>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</si>
  <si>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</si>
  <si>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</si>
  <si>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</si>
  <si>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</si>
  <si>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</si>
  <si>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</si>
  <si>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</si>
  <si>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</si>
  <si>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</si>
  <si>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</si>
  <si>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</si>
  <si>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</si>
  <si>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</si>
  <si>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</si>
  <si>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</si>
  <si>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</si>
  <si>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</si>
  <si>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</si>
  <si>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</si>
  <si>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</si>
  <si>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</si>
  <si>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</si>
  <si>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</si>
  <si>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</si>
  <si>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</si>
  <si>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</si>
  <si>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</si>
  <si>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</si>
  <si>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</si>
  <si>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</si>
  <si>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</si>
  <si>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</si>
  <si>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</si>
  <si>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</si>
  <si>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</si>
  <si>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</si>
  <si>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</si>
  <si>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</si>
  <si>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</si>
  <si>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</si>
  <si>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</si>
  <si>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</si>
  <si>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</si>
  <si>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</si>
  <si>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</si>
  <si>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</si>
  <si>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</si>
  <si>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</si>
  <si>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</si>
  <si>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</si>
  <si>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</si>
  <si>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</si>
  <si>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</si>
  <si>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</si>
  <si>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</si>
  <si>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</si>
  <si>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</si>
  <si>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</si>
  <si>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</si>
  <si>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</si>
  <si>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</si>
  <si>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</si>
  <si>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</si>
  <si>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</si>
  <si>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</si>
  <si>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</si>
  <si>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</si>
  <si>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</si>
  <si>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</si>
  <si>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</si>
  <si>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</si>
  <si>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</si>
  <si>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</si>
  <si>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</si>
  <si>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</si>
  <si>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</si>
  <si>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</si>
  <si>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</si>
  <si>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</si>
  <si>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</si>
  <si>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</si>
  <si>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</si>
  <si>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</si>
  <si>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</si>
  <si>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</si>
  <si>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</si>
  <si>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</si>
  <si>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</si>
  <si>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</si>
  <si>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</si>
  <si>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</si>
  <si>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</si>
  <si>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</si>
  <si>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</si>
  <si>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</si>
  <si>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</si>
  <si>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</si>
  <si>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</si>
  <si>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</si>
  <si>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</si>
  <si>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</si>
  <si>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</si>
  <si>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</si>
  <si>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</si>
  <si>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</si>
  <si>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</si>
  <si>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</si>
  <si>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</si>
  <si>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</si>
  <si>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</si>
  <si>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</si>
  <si>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</si>
  <si>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</si>
  <si>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</si>
  <si>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</si>
  <si>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</si>
  <si>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</si>
  <si>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</si>
  <si>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</si>
  <si>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</si>
  <si>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</si>
  <si>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</si>
  <si>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</si>
  <si>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</si>
  <si>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</si>
  <si>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</si>
  <si>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</si>
  <si>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</si>
  <si>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</si>
  <si>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</si>
  <si>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</si>
  <si>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</si>
  <si>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</si>
  <si>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</si>
  <si>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</si>
  <si>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</si>
  <si>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</si>
  <si>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</si>
  <si>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</si>
  <si>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</si>
  <si>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</si>
  <si>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</si>
  <si>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</si>
  <si>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</si>
  <si>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</si>
  <si>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</si>
  <si>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</si>
  <si>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</si>
  <si>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</si>
  <si>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</si>
  <si>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</si>
  <si>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</si>
  <si>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</si>
  <si>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</si>
  <si>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</si>
  <si>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</si>
  <si>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</si>
  <si>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</si>
  <si>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</si>
  <si>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</si>
  <si>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</si>
  <si>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</si>
  <si>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</si>
  <si>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</si>
  <si>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</si>
  <si>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</si>
  <si>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</si>
  <si>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</si>
  <si>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</si>
  <si>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</si>
  <si>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</si>
  <si>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</si>
  <si>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</si>
  <si>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</si>
  <si>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</si>
  <si>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</si>
  <si>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</si>
  <si>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</si>
  <si>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</si>
  <si>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</si>
  <si>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</si>
  <si>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</si>
  <si>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</si>
  <si>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</si>
  <si>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</si>
  <si>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</si>
  <si>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</si>
  <si>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</si>
  <si>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</si>
  <si>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</si>
  <si>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</si>
  <si>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</si>
  <si>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</si>
  <si>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</si>
  <si>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</si>
  <si>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</si>
  <si>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</si>
  <si>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</si>
  <si>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</si>
  <si>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</si>
  <si>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</si>
  <si>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</si>
  <si>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</si>
  <si>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</si>
  <si>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</si>
  <si>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</si>
  <si>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</si>
  <si>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</si>
  <si>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</si>
  <si>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</si>
  <si>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</si>
  <si>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</si>
  <si>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</si>
  <si>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</si>
  <si>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</si>
  <si>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</si>
  <si>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</si>
  <si>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</si>
  <si>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</si>
  <si>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</si>
  <si>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</si>
  <si>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</si>
  <si>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</si>
  <si>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</si>
  <si>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</si>
  <si>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</si>
  <si>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</si>
  <si>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</si>
  <si>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</si>
  <si>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</si>
  <si>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</si>
  <si>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</si>
  <si>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</si>
  <si>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</si>
  <si>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</si>
  <si>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</si>
  <si>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</si>
  <si>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</si>
  <si>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</si>
  <si>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</si>
  <si>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</si>
  <si>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</si>
  <si>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</si>
  <si>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</si>
  <si>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</si>
  <si>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</si>
  <si>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</si>
  <si>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</si>
  <si>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</si>
  <si>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</si>
  <si>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</si>
  <si>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</si>
  <si>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</si>
  <si>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</si>
  <si>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</si>
  <si>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</si>
  <si>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</si>
  <si>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</si>
  <si>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</si>
  <si>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</si>
  <si>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</si>
  <si>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</si>
  <si>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</si>
  <si>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</si>
  <si>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</si>
  <si>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</si>
  <si>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</si>
  <si>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</si>
  <si>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</si>
  <si>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</si>
  <si>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</si>
  <si>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</si>
  <si>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</si>
  <si>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</si>
  <si>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</si>
  <si>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</si>
  <si>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</si>
  <si>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</si>
  <si>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</si>
  <si>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</si>
  <si>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</si>
  <si>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</si>
  <si>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</si>
  <si>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</si>
  <si>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</si>
  <si>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</si>
  <si>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</si>
  <si>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</si>
  <si>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</si>
  <si>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</si>
  <si>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</si>
  <si>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</si>
  <si>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</si>
  <si>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</si>
  <si>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</si>
  <si>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</si>
  <si>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</si>
  <si>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</si>
  <si>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</si>
  <si>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</si>
  <si>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</si>
  <si>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</si>
  <si>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</si>
  <si>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</si>
  <si>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</si>
  <si>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</si>
  <si>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</si>
  <si>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</si>
  <si>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</si>
  <si>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</si>
  <si>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</si>
  <si>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</si>
  <si>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</si>
  <si>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</si>
  <si>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</si>
  <si>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</si>
  <si>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</si>
  <si>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</si>
  <si>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</si>
  <si>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</si>
  <si>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</si>
  <si>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</si>
  <si>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</si>
  <si>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</si>
  <si>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</si>
  <si>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</si>
  <si>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</si>
  <si>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</si>
  <si>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</si>
  <si>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</si>
  <si>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</si>
  <si>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</si>
  <si>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</si>
  <si>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</si>
  <si>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</si>
  <si>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</si>
  <si>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</si>
  <si>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</si>
  <si>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</si>
  <si>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</si>
  <si>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</si>
  <si>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</si>
  <si>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</si>
  <si>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</si>
  <si>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</si>
  <si>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</si>
  <si>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</si>
  <si>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</si>
  <si>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</si>
  <si>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</si>
  <si>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</si>
  <si>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</si>
  <si>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</si>
  <si>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</si>
  <si>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</si>
  <si>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</si>
  <si>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</si>
  <si>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</si>
  <si>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</si>
  <si>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</si>
  <si>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</si>
  <si>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</si>
  <si>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</si>
  <si>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</si>
  <si>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</si>
  <si>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</si>
  <si>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</si>
  <si>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</si>
  <si>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</si>
  <si>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</si>
  <si>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</si>
  <si>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</si>
  <si>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</si>
  <si>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</si>
  <si>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</si>
  <si>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</si>
  <si>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</si>
  <si>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</si>
  <si>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</si>
  <si>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</si>
  <si>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</si>
  <si>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</si>
  <si>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</si>
  <si>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</si>
  <si>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</si>
  <si>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</si>
  <si>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</si>
  <si>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</si>
  <si>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</si>
  <si>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</si>
  <si>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</si>
  <si>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</si>
  <si>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</si>
  <si>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</si>
  <si>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</si>
  <si>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</si>
  <si>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</si>
  <si>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</si>
  <si>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</si>
  <si>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</si>
  <si>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</si>
  <si>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</si>
  <si>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</si>
  <si>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</si>
  <si>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</si>
  <si>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</si>
  <si>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</si>
  <si>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</si>
  <si>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</si>
  <si>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</si>
  <si>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</si>
  <si>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</si>
  <si>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</si>
  <si>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</si>
  <si>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</si>
  <si>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</si>
  <si>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</si>
  <si>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</si>
  <si>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</si>
  <si>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</si>
  <si>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</si>
  <si>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</si>
  <si>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</si>
  <si>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</si>
  <si>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</si>
  <si>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</si>
  <si>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</si>
  <si>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</si>
  <si>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</si>
  <si>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</si>
  <si>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</si>
  <si>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</si>
  <si>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</si>
  <si>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</si>
  <si>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</si>
  <si>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</si>
  <si>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</si>
  <si>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</si>
  <si>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</si>
  <si>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</si>
  <si>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</si>
  <si>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</si>
  <si>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</si>
  <si>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</si>
  <si>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</si>
  <si>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</si>
  <si>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</si>
  <si>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</si>
  <si>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</si>
  <si>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</si>
  <si>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</si>
  <si>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</si>
  <si>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</si>
  <si>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</si>
  <si>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</si>
  <si>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</si>
  <si>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</si>
  <si>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</si>
  <si>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</si>
  <si>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</si>
  <si>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</si>
  <si>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</si>
  <si>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</si>
  <si>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</si>
  <si>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</si>
  <si>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</si>
  <si>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</si>
  <si>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</si>
  <si>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</si>
  <si>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</si>
  <si>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</si>
  <si>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</si>
  <si>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</si>
  <si>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</si>
  <si>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</si>
  <si>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</si>
  <si>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</si>
  <si>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</si>
  <si>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</si>
  <si>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</si>
  <si>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</si>
  <si>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</si>
  <si>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</si>
  <si>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</si>
  <si>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</si>
  <si>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</si>
  <si>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</si>
  <si>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</si>
  <si>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</si>
  <si>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</si>
  <si>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</si>
  <si>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</si>
  <si>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</si>
  <si>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</si>
  <si>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</si>
  <si>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</si>
  <si>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</si>
  <si>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</si>
  <si>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</si>
  <si>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</si>
  <si>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</si>
  <si>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</si>
  <si>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</si>
  <si>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</si>
  <si>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</si>
  <si>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</si>
  <si>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</si>
  <si>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</si>
  <si>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</si>
  <si>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</si>
  <si>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</si>
  <si>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</si>
  <si>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</si>
  <si>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</si>
  <si>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</si>
  <si>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</si>
  <si>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</si>
  <si>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</si>
  <si>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</si>
  <si>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</si>
  <si>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</si>
  <si>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</si>
  <si>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</si>
  <si>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</si>
  <si>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</si>
  <si>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</si>
  <si>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</si>
  <si>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</si>
  <si>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</si>
  <si>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</si>
  <si>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</si>
  <si>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</si>
  <si>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</si>
  <si>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</si>
  <si>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</si>
  <si>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</si>
  <si>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</si>
  <si>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</si>
  <si>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</si>
  <si>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</si>
  <si>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</si>
  <si>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</si>
  <si>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</si>
  <si>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</si>
  <si>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</si>
  <si>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</si>
  <si>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</si>
  <si>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</si>
  <si>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</si>
  <si>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</si>
  <si>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</si>
  <si>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</si>
  <si>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</si>
  <si>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</si>
  <si>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</si>
  <si>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</si>
  <si>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</si>
  <si>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</si>
  <si>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</si>
  <si>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</si>
  <si>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</si>
  <si>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</si>
  <si>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</si>
  <si>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</si>
  <si>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</si>
  <si>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</si>
  <si>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</si>
  <si>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</si>
  <si>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</si>
  <si>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</si>
  <si>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</si>
  <si>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</si>
  <si>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</si>
  <si>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</si>
  <si>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</si>
  <si>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</si>
  <si>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</si>
  <si>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</si>
  <si>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</si>
  <si>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</si>
  <si>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</si>
  <si>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</si>
  <si>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</si>
  <si>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</si>
  <si>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</si>
  <si>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</si>
  <si>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</si>
  <si>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</si>
  <si>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</si>
  <si>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</si>
  <si>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</si>
  <si>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</si>
  <si>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</si>
  <si>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</si>
  <si>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</si>
  <si>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</si>
  <si>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</si>
  <si>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</si>
  <si>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</si>
  <si>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</si>
  <si>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</si>
  <si>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</si>
  <si>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</si>
  <si>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</si>
  <si>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</si>
  <si>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</si>
  <si>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</si>
  <si>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</si>
  <si>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</si>
  <si>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</si>
  <si>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</si>
  <si>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</si>
  <si>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</si>
  <si>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</si>
  <si>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</si>
  <si>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</si>
  <si>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</si>
  <si>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</si>
  <si>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</si>
  <si>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</si>
  <si>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</si>
  <si>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</si>
  <si>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</si>
  <si>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</si>
  <si>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</si>
  <si>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</si>
  <si>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</si>
  <si>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</si>
  <si>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</si>
  <si>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</si>
  <si>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</si>
  <si>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</si>
  <si>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</si>
  <si>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</si>
  <si>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</si>
  <si>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</si>
  <si>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</si>
  <si>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</si>
  <si>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</si>
  <si>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</si>
  <si>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</si>
  <si>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</si>
  <si>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</si>
  <si>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</si>
  <si>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</si>
  <si>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</si>
  <si>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</si>
  <si>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</si>
  <si>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</si>
  <si>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</si>
  <si>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</si>
  <si>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</si>
  <si>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</si>
  <si>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</si>
  <si>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</si>
  <si>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</si>
  <si>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</si>
  <si>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</si>
  <si>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</si>
  <si>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</si>
  <si>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</si>
  <si>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</si>
  <si>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</si>
  <si>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</si>
  <si>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</si>
  <si>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</si>
  <si>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</si>
  <si>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</si>
  <si>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</si>
  <si>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</si>
  <si>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</si>
  <si>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</si>
  <si>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</si>
  <si>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</si>
  <si>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</si>
  <si>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</si>
  <si>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</si>
  <si>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</si>
  <si>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</si>
  <si>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</si>
  <si>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</si>
  <si>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</si>
  <si>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</si>
  <si>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</si>
  <si>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</si>
  <si>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</si>
  <si>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</si>
  <si>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</si>
  <si>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</si>
  <si>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</si>
  <si>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</si>
  <si>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</si>
  <si>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</si>
  <si>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</si>
  <si>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</si>
  <si>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</si>
  <si>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</si>
  <si>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</si>
  <si>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</si>
  <si>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</si>
  <si>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</si>
  <si>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</si>
  <si>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</si>
  <si>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</si>
  <si>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</si>
  <si>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</si>
  <si>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</si>
  <si>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</si>
  <si>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</si>
  <si>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</si>
  <si>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</si>
  <si>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</si>
  <si>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</si>
  <si>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</si>
  <si>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</si>
  <si>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</si>
  <si>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</si>
  <si>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</si>
  <si>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</si>
  <si>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</si>
  <si>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</si>
  <si>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</si>
  <si>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</si>
  <si>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</si>
  <si>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</si>
  <si>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</si>
  <si>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</si>
  <si>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</si>
  <si>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</si>
  <si>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</si>
  <si>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</si>
  <si>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</si>
  <si>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</si>
  <si>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</si>
  <si>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</si>
  <si>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</si>
  <si>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</si>
  <si>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</si>
  <si>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</si>
  <si>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</si>
  <si>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</si>
  <si>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</si>
  <si>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</si>
  <si>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</si>
  <si>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</si>
  <si>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</si>
  <si>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</si>
  <si>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</si>
  <si>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</si>
  <si>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</si>
  <si>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</si>
  <si>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</si>
  <si>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</si>
  <si>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</si>
  <si>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</si>
  <si>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</si>
  <si>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</si>
  <si>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</si>
  <si>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</si>
  <si>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</si>
  <si>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</si>
  <si>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</si>
  <si>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</si>
  <si>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</si>
  <si>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</si>
  <si>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</si>
  <si>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</si>
  <si>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</si>
  <si>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</si>
  <si>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</si>
  <si>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</si>
  <si>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</si>
  <si>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</si>
  <si>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</si>
  <si>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</si>
  <si>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</si>
  <si>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</si>
  <si>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</si>
  <si>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</si>
  <si>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</si>
  <si>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</si>
  <si>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</si>
  <si>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</si>
  <si>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</si>
  <si>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</si>
  <si>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</si>
  <si>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</si>
  <si>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</si>
  <si>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</si>
  <si>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</si>
  <si>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</si>
  <si>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</si>
  <si>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</si>
  <si>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</si>
  <si>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</si>
  <si>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</si>
  <si>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</si>
  <si>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</si>
  <si>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</si>
  <si>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</si>
  <si>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</si>
  <si>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</si>
  <si>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</si>
  <si>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</si>
  <si>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</si>
  <si>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</si>
  <si>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</si>
  <si>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</si>
  <si>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</si>
  <si>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</si>
  <si>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</si>
  <si>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</si>
  <si>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</si>
  <si>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</si>
  <si>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</si>
  <si>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</si>
  <si>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</si>
  <si>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</si>
  <si>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</si>
  <si>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</si>
  <si>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</si>
  <si>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</si>
  <si>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</si>
  <si>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</si>
  <si>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</si>
  <si>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</si>
  <si>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</si>
  <si>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</si>
  <si>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</si>
  <si>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</si>
  <si>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</si>
  <si>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</si>
  <si>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</si>
  <si>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</si>
  <si>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</si>
  <si>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</si>
  <si>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</si>
  <si>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</si>
  <si>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</si>
  <si>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</si>
  <si>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</si>
  <si>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</si>
  <si>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</si>
  <si>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</si>
  <si>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</si>
  <si>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</si>
  <si>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</si>
  <si>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</si>
  <si>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</si>
  <si>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</si>
  <si>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</si>
  <si>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</si>
  <si>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</si>
  <si>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</si>
  <si>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</si>
  <si>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</si>
  <si>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</si>
  <si>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</si>
  <si>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</si>
  <si>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</si>
  <si>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</si>
  <si>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</si>
  <si>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</si>
  <si>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</si>
  <si>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</si>
  <si>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</si>
  <si>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</si>
  <si>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</si>
  <si>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</si>
  <si>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</si>
  <si>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</si>
  <si>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</si>
  <si>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</si>
  <si>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</si>
  <si>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</si>
  <si>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</si>
  <si>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</si>
  <si>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</si>
  <si>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</si>
  <si>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</si>
  <si>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</si>
  <si>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</si>
  <si>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</si>
  <si>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</si>
  <si>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</si>
  <si>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</si>
  <si>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</si>
  <si>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</si>
  <si>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</si>
  <si>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</si>
  <si>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</si>
  <si>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</si>
  <si>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</si>
  <si>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</si>
  <si>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</si>
  <si>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</si>
  <si>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</si>
  <si>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</si>
  <si>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</si>
  <si>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</si>
  <si>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</si>
  <si>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</si>
  <si>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</si>
  <si>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</si>
  <si>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</si>
  <si>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</si>
  <si>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</si>
  <si>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</si>
  <si>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</si>
  <si>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</si>
  <si>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</si>
  <si>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</si>
  <si>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</si>
  <si>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</si>
  <si>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</si>
  <si>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</si>
  <si>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</si>
  <si>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</si>
  <si>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</si>
  <si>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</si>
  <si>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</si>
  <si>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</si>
  <si>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</si>
  <si>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</si>
  <si>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</si>
  <si>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</si>
  <si>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</si>
  <si>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</si>
  <si>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</si>
  <si>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</si>
  <si>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</si>
  <si>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</si>
  <si>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</si>
  <si>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</si>
  <si>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</si>
  <si>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</si>
  <si>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</si>
  <si>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</si>
  <si>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</si>
  <si>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</si>
  <si>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</si>
  <si>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</si>
  <si>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</si>
  <si>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</si>
  <si>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</si>
  <si>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</si>
  <si>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</si>
  <si>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</si>
  <si>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</si>
  <si>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</si>
  <si>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</si>
  <si>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</si>
  <si>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</si>
  <si>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</si>
  <si>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</si>
  <si>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</si>
  <si>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</si>
  <si>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</si>
  <si>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</si>
  <si>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</si>
  <si>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</si>
  <si>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</si>
  <si>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</si>
  <si>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</si>
  <si>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</si>
  <si>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</si>
  <si>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</si>
  <si>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</si>
  <si>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</si>
  <si>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</si>
  <si>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</si>
  <si>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</si>
  <si>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</si>
  <si>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</si>
  <si>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</si>
  <si>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</si>
  <si>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</si>
  <si>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</si>
  <si>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</si>
  <si>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</si>
  <si>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</si>
  <si>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</si>
  <si>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</si>
  <si>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</si>
  <si>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</si>
  <si>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</si>
  <si>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</si>
  <si>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</si>
  <si>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</si>
  <si>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</si>
  <si>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</si>
  <si>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</si>
  <si>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</si>
  <si>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</si>
  <si>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</si>
  <si>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</si>
  <si>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</si>
  <si>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</si>
  <si>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</si>
  <si>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</si>
  <si>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</si>
  <si>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</si>
  <si>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</si>
  <si>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</si>
  <si>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</si>
  <si>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</si>
  <si>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</si>
  <si>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</si>
  <si>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</si>
  <si>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</si>
  <si>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</si>
  <si>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</si>
  <si>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</si>
  <si>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</si>
  <si>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</si>
  <si>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</si>
  <si>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</si>
  <si>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</si>
  <si>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</si>
  <si>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</si>
  <si>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</si>
  <si>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</si>
  <si>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</si>
  <si>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</si>
  <si>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</si>
  <si>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</si>
  <si>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</si>
  <si>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</si>
  <si>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</si>
  <si>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</si>
  <si>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</si>
  <si>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</si>
  <si>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</si>
  <si>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</si>
  <si>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</si>
  <si>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</si>
  <si>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</si>
  <si>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</si>
  <si>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</si>
  <si>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</si>
  <si>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</si>
  <si>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</si>
  <si>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</si>
  <si>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</si>
  <si>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</si>
  <si>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</si>
  <si>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</si>
  <si>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</si>
  <si>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</si>
  <si>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</si>
  <si>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</si>
  <si>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</si>
  <si>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</si>
  <si>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</si>
  <si>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</si>
  <si>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</si>
  <si>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</si>
  <si>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</si>
  <si>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</si>
  <si>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</si>
  <si>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</si>
  <si>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</si>
  <si>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</si>
  <si>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</si>
  <si>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</si>
  <si>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</si>
  <si>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</si>
  <si>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</si>
  <si>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</si>
  <si>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</si>
  <si>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</si>
  <si>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</si>
  <si>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</si>
  <si>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</si>
  <si>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</si>
  <si>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</si>
  <si>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</si>
  <si>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</si>
  <si>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</si>
  <si>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</si>
  <si>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</si>
  <si>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</si>
  <si>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</si>
  <si>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</si>
  <si>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</si>
  <si>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</si>
  <si>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</si>
  <si>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</si>
  <si>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</si>
  <si>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</si>
  <si>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</si>
  <si>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</si>
  <si>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</si>
  <si>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</si>
  <si>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</si>
  <si>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</si>
  <si>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</si>
  <si>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</si>
  <si>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</si>
  <si>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</si>
  <si>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</si>
  <si>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</si>
  <si>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</si>
  <si>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</si>
  <si>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</si>
  <si>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</si>
  <si>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</si>
  <si>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</si>
  <si>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</si>
  <si>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</si>
  <si>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</si>
  <si>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</si>
  <si>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</si>
  <si>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</si>
  <si>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</si>
  <si>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</si>
  <si>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</si>
  <si>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</si>
  <si>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</si>
  <si>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</si>
  <si>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</si>
  <si>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</si>
  <si>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</si>
  <si>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</si>
  <si>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</si>
  <si>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</si>
  <si>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</si>
  <si>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</si>
  <si>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</si>
  <si>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</si>
  <si>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</si>
  <si>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</si>
  <si>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</si>
  <si>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</si>
  <si>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</si>
  <si>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</si>
  <si>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</si>
  <si>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</si>
  <si>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</si>
  <si>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</si>
  <si>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</si>
  <si>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</si>
  <si>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</si>
  <si>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</si>
  <si>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</si>
  <si>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</si>
  <si>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</si>
  <si>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</si>
  <si>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</si>
  <si>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</si>
  <si>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</si>
  <si>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</si>
  <si>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</si>
  <si>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</si>
  <si>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</si>
  <si>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</si>
  <si>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</si>
  <si>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</si>
  <si>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</si>
  <si>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</si>
  <si>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</si>
  <si>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</si>
  <si>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</si>
  <si>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</si>
  <si>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</si>
  <si>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</si>
  <si>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</si>
  <si>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</si>
  <si>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</si>
  <si>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</si>
  <si>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</si>
  <si>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</si>
  <si>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</si>
  <si>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</si>
  <si>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</si>
  <si>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</si>
  <si>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</si>
  <si>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</si>
  <si>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</si>
  <si>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</si>
  <si>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</si>
  <si>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</si>
  <si>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</si>
  <si>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</si>
  <si>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</si>
  <si>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</si>
  <si>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</si>
  <si>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</si>
  <si>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</si>
  <si>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</si>
  <si>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</si>
  <si>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</si>
  <si>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</si>
  <si>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</si>
  <si>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</si>
  <si>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</si>
  <si>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</si>
  <si>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</si>
  <si>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</si>
  <si>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</si>
  <si>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</si>
  <si>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</si>
  <si>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</si>
  <si>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</si>
  <si>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</si>
  <si>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</si>
  <si>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</si>
  <si>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</si>
  <si>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</si>
  <si>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</si>
  <si>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</si>
  <si>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</si>
  <si>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</si>
  <si>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</si>
  <si>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</si>
  <si>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</si>
  <si>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</si>
  <si>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</si>
  <si>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</si>
  <si>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</si>
  <si>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</si>
  <si>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</si>
  <si>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</si>
  <si>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</si>
  <si>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</si>
  <si>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</si>
  <si>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</si>
  <si>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</si>
  <si>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</si>
  <si>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</si>
  <si>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</si>
  <si>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</si>
  <si>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</si>
  <si>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</si>
  <si>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</si>
  <si>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</si>
  <si>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</si>
  <si>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</si>
  <si>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</si>
  <si>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</si>
  <si>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</si>
  <si>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</si>
  <si>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</si>
  <si>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</si>
  <si>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</si>
  <si>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</si>
  <si>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</si>
  <si>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</si>
  <si>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</si>
  <si>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</si>
  <si>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</si>
  <si>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</si>
  <si>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</si>
  <si>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</si>
  <si>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</si>
  <si>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</si>
  <si>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</si>
  <si>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</si>
  <si>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</si>
  <si>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</si>
  <si>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</si>
  <si>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</si>
  <si>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</si>
  <si>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</si>
  <si>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</si>
  <si>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</si>
  <si>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</si>
  <si>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</si>
  <si>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</si>
  <si>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</si>
  <si>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</si>
  <si>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</si>
  <si>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</si>
  <si>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</si>
  <si>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</si>
  <si>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</si>
  <si>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</si>
  <si>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</si>
  <si>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</si>
  <si>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</si>
  <si>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</si>
  <si>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</si>
  <si>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</si>
  <si>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</si>
  <si>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</si>
  <si>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</si>
  <si>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</si>
  <si>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</si>
  <si>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</si>
  <si>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</si>
  <si>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</si>
  <si>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</si>
  <si>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</si>
  <si>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</si>
  <si>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</si>
  <si>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</si>
  <si>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</si>
  <si>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</si>
  <si>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</si>
  <si>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</si>
  <si>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</si>
  <si>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</si>
  <si>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</si>
  <si>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</si>
  <si>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</si>
  <si>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</si>
  <si>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</si>
  <si>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</si>
  <si>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</si>
  <si>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</si>
  <si>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</si>
  <si>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</si>
  <si>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</si>
  <si>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</si>
  <si>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</si>
  <si>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</si>
  <si>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</si>
  <si>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</si>
  <si>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</si>
  <si>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</si>
  <si>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</si>
  <si>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</si>
  <si>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</si>
  <si>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</si>
  <si>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</si>
  <si>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</si>
  <si>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</si>
  <si>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</si>
  <si>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</si>
  <si>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</si>
  <si>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</si>
  <si>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</si>
  <si>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</si>
  <si>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</si>
  <si>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</si>
  <si>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</si>
  <si>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</si>
  <si>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</si>
  <si>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</si>
  <si>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</si>
  <si>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</si>
  <si>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</si>
  <si>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</si>
  <si>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</si>
  <si>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</si>
  <si>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</si>
  <si>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</si>
  <si>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</si>
  <si>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</si>
  <si>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</si>
  <si>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</si>
  <si>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</si>
  <si>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</si>
  <si>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</si>
  <si>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</si>
  <si>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</si>
  <si>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</si>
  <si>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</si>
  <si>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</si>
  <si>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</si>
  <si>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</si>
  <si>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</si>
  <si>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</si>
  <si>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</si>
  <si>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</si>
  <si>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</si>
  <si>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</si>
  <si>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</si>
  <si>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</si>
  <si>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</si>
  <si>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</si>
  <si>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</si>
  <si>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</si>
  <si>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</si>
  <si>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</si>
  <si>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</si>
  <si>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</si>
  <si>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</si>
  <si>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</si>
  <si>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</si>
  <si>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</si>
  <si>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</si>
  <si>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</si>
  <si>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</si>
  <si>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</si>
  <si>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</si>
  <si>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</si>
  <si>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</si>
  <si>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</si>
  <si>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</si>
  <si>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</si>
  <si>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</si>
  <si>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</si>
  <si>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</si>
  <si>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</si>
  <si>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</si>
  <si>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</si>
  <si>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</si>
  <si>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</si>
  <si>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</si>
  <si>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</si>
  <si>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</si>
  <si>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</si>
  <si>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</si>
  <si>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</si>
  <si>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</si>
  <si>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</si>
  <si>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</si>
  <si>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</si>
  <si>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</si>
  <si>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</si>
  <si>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</si>
  <si>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</si>
  <si>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</si>
  <si>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</si>
  <si>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</si>
  <si>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</si>
  <si>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</si>
  <si>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</si>
  <si>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</si>
  <si>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</si>
  <si>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</si>
  <si>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</si>
  <si>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</si>
  <si>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</si>
  <si>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</si>
  <si>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</si>
  <si>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</si>
  <si>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</si>
  <si>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</si>
  <si>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</si>
  <si>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</si>
  <si>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</si>
  <si>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</si>
  <si>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</si>
  <si>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</si>
  <si>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</si>
  <si>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</si>
  <si>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</si>
  <si>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</si>
  <si>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</si>
  <si>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</si>
  <si>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</si>
  <si>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</si>
  <si>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</si>
  <si>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</si>
  <si>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</si>
  <si>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</si>
  <si>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</si>
  <si>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</si>
  <si>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</si>
  <si>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</si>
  <si>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</si>
  <si>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</si>
  <si>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</si>
  <si>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</si>
  <si>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</si>
  <si>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</si>
  <si>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</si>
  <si>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</si>
  <si>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</si>
  <si>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</si>
  <si>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</si>
  <si>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</si>
  <si>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</si>
  <si>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</si>
  <si>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</si>
  <si>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</si>
  <si>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</si>
  <si>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</si>
  <si>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</si>
  <si>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</si>
  <si>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</si>
  <si>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</si>
  <si>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</si>
  <si>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</si>
  <si>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</si>
  <si>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</si>
  <si>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</si>
  <si>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</si>
  <si>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</si>
  <si>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</si>
  <si>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</si>
  <si>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</si>
  <si>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</si>
  <si>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</si>
  <si>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</si>
  <si>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</si>
  <si>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</si>
  <si>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</si>
  <si>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</si>
  <si>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</si>
  <si>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</si>
  <si>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</si>
  <si>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</si>
  <si>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</si>
  <si>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</si>
  <si>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</si>
  <si>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</si>
  <si>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</si>
  <si>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</si>
  <si>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</si>
  <si>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</si>
  <si>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</si>
  <si>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</si>
  <si>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</si>
  <si>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</si>
  <si>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</si>
  <si>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</si>
  <si>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</si>
  <si>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</si>
  <si>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</si>
  <si>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</si>
  <si>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</si>
  <si>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</si>
  <si>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</si>
  <si>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</si>
  <si>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</si>
  <si>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</si>
  <si>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</si>
  <si>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</si>
  <si>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</si>
  <si>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</si>
  <si>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</si>
  <si>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</si>
  <si>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</si>
  <si>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</si>
  <si>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</si>
  <si>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</si>
  <si>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</si>
  <si>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</si>
  <si>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</si>
  <si>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</si>
  <si>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</si>
  <si>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</si>
  <si>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</si>
  <si>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</si>
  <si>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</si>
  <si>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</si>
  <si>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</si>
  <si>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</si>
  <si>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</si>
  <si>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</si>
  <si>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</si>
  <si>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</si>
  <si>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</si>
  <si>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</si>
  <si>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</si>
  <si>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</si>
  <si>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</si>
  <si>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</si>
  <si>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</si>
  <si>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</si>
  <si>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</si>
  <si>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</si>
  <si>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</si>
  <si>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</si>
  <si>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</si>
  <si>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</si>
  <si>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</si>
  <si>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</si>
  <si>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</si>
  <si>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</si>
  <si>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</si>
  <si>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</si>
  <si>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</si>
  <si>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</si>
  <si>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</si>
  <si>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</si>
  <si>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</si>
  <si>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</si>
  <si>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</si>
  <si>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</si>
  <si>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</si>
  <si>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</si>
  <si>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</si>
  <si>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</si>
  <si>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</si>
  <si>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</si>
  <si>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</si>
  <si>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</si>
  <si>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</si>
  <si>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</si>
  <si>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</si>
  <si>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</si>
  <si>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</si>
  <si>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</si>
  <si>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</si>
  <si>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</si>
  <si>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</si>
  <si>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</si>
  <si>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</si>
  <si>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</si>
  <si>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</si>
  <si>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</si>
  <si>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</si>
  <si>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</si>
  <si>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</si>
  <si>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</si>
  <si>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</si>
  <si>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</si>
  <si>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</si>
  <si>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</si>
  <si>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</si>
  <si>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</si>
  <si>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</si>
  <si>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</si>
  <si>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</si>
  <si>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</si>
  <si>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</si>
  <si>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</si>
  <si>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</si>
  <si>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</si>
  <si>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</si>
  <si>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</si>
  <si>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</si>
  <si>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</si>
  <si>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</si>
  <si>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</si>
  <si>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</si>
  <si>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</si>
  <si>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</si>
  <si>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</si>
  <si>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</si>
  <si>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</si>
  <si>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</si>
  <si>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</si>
  <si>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</si>
  <si>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</si>
  <si>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</si>
  <si>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</si>
  <si>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</si>
  <si>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</si>
  <si>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</si>
  <si>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</si>
  <si>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</si>
  <si>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</si>
  <si>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</si>
  <si>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</si>
  <si>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</si>
  <si>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</si>
  <si>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</si>
  <si>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</si>
  <si>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</si>
  <si>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</si>
  <si>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</si>
  <si>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</si>
  <si>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</si>
  <si>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</si>
  <si>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</si>
  <si>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</si>
  <si>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</si>
  <si>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</si>
  <si>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</si>
  <si>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</si>
  <si>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</si>
  <si>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</si>
  <si>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</si>
  <si>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</si>
  <si>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</si>
  <si>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</si>
  <si>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</si>
  <si>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</si>
  <si>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</si>
  <si>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</si>
  <si>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</si>
  <si>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</si>
  <si>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</si>
  <si>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</si>
  <si>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</si>
  <si>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</si>
  <si>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</si>
  <si>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</si>
  <si>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</si>
  <si>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</si>
  <si>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</si>
  <si>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</si>
  <si>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</si>
  <si>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</si>
  <si>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</si>
  <si>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</si>
  <si>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</si>
  <si>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</si>
  <si>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</si>
  <si>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</si>
  <si>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</si>
  <si>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</si>
  <si>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</si>
  <si>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</si>
  <si>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</si>
  <si>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</si>
  <si>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</si>
  <si>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</si>
  <si>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</si>
  <si>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</si>
  <si>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</si>
  <si>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</si>
  <si>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</si>
  <si>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</si>
  <si>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</si>
  <si>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</si>
  <si>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</si>
  <si>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</si>
  <si>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</si>
  <si>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</si>
  <si>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</si>
  <si>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</si>
  <si>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</si>
  <si>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</si>
  <si>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</si>
  <si>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</si>
  <si>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</si>
  <si>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</si>
  <si>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</si>
  <si>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</si>
  <si>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</si>
  <si>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</si>
  <si>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</si>
  <si>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</si>
  <si>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</si>
  <si>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</si>
  <si>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</si>
  <si>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</si>
  <si>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</si>
  <si>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</si>
  <si>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</si>
  <si>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</si>
  <si>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</si>
  <si>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</si>
  <si>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</si>
  <si>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</si>
  <si>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</si>
  <si>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</si>
  <si>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</si>
  <si>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</si>
  <si>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</si>
  <si>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</si>
  <si>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</si>
  <si>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</si>
  <si>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</si>
  <si>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</si>
  <si>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</si>
  <si>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</si>
  <si>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</si>
  <si>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</si>
  <si>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</si>
  <si>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</si>
  <si>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</si>
  <si>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</si>
  <si>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</si>
  <si>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</si>
  <si>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</si>
  <si>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</si>
  <si>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</si>
  <si>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</si>
  <si>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</si>
  <si>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</si>
  <si>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</si>
  <si>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</si>
  <si>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</si>
  <si>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</si>
  <si>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</si>
  <si>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</si>
  <si>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</si>
  <si>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</si>
  <si>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</si>
  <si>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</si>
  <si>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</si>
  <si>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</si>
  <si>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</si>
  <si>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</si>
  <si>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</si>
  <si>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</si>
  <si>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</si>
  <si>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</si>
  <si>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</si>
  <si>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</si>
  <si>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</si>
  <si>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</si>
  <si>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</si>
  <si>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</si>
  <si>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</si>
  <si>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</si>
  <si>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</si>
  <si>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</si>
  <si>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</si>
  <si>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</si>
  <si>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</si>
  <si>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</si>
  <si>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</si>
  <si>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</si>
  <si>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</si>
  <si>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</si>
  <si>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</si>
  <si>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</si>
  <si>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</si>
  <si>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</si>
  <si>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</si>
  <si>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</si>
  <si>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</si>
  <si>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</si>
  <si>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</si>
  <si>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</si>
  <si>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</si>
  <si>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</si>
  <si>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</si>
  <si>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</si>
  <si>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</si>
  <si>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</si>
  <si>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</si>
  <si>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</si>
  <si>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</si>
  <si>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</si>
  <si>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</si>
  <si>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</si>
  <si>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</si>
  <si>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</si>
  <si>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</si>
  <si>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</si>
  <si>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</si>
  <si>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</si>
  <si>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</si>
  <si>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</si>
  <si>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</si>
  <si>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</si>
  <si>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</si>
  <si>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</si>
  <si>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</si>
  <si>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</si>
  <si>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</si>
  <si>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</si>
  <si>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</si>
  <si>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</si>
  <si>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</si>
  <si>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</si>
  <si>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</si>
  <si>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</si>
  <si>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</si>
  <si>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</si>
  <si>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</si>
  <si>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</si>
  <si>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</si>
  <si>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</si>
  <si>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</si>
  <si>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</si>
  <si>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</si>
  <si>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</si>
  <si>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</si>
  <si>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</si>
  <si>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</si>
  <si>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</si>
  <si>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</si>
  <si>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</si>
  <si>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</si>
  <si>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</si>
  <si>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</si>
  <si>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</si>
  <si>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</si>
  <si>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</si>
  <si>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</si>
  <si>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</si>
  <si>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</si>
  <si>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</si>
  <si>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</si>
  <si>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</si>
  <si>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</si>
  <si>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</si>
  <si>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</si>
  <si>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</si>
  <si>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</si>
  <si>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</si>
  <si>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</si>
  <si>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</si>
  <si>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</si>
  <si>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</si>
  <si>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</si>
  <si>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</si>
  <si>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</si>
  <si>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</si>
  <si>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</si>
  <si>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</si>
  <si>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</si>
  <si>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</si>
  <si>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</si>
  <si>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</si>
  <si>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</si>
  <si>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</si>
  <si>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</si>
  <si>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</si>
  <si>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</si>
  <si>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</si>
  <si>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</si>
  <si>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</si>
  <si>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</si>
  <si>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</si>
  <si>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</si>
  <si>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</si>
  <si>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</si>
  <si>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</si>
  <si>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</si>
  <si>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</si>
  <si>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</si>
  <si>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</si>
  <si>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</si>
  <si>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</si>
  <si>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</si>
  <si>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</si>
  <si>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</si>
  <si>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</si>
  <si>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</si>
  <si>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</si>
  <si>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</si>
  <si>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</si>
  <si>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</si>
  <si>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</si>
  <si>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</si>
  <si>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</si>
  <si>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</si>
  <si>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</si>
  <si>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</si>
  <si>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</si>
  <si>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</si>
  <si>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</si>
  <si>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</si>
  <si>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</si>
  <si>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</si>
  <si>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</si>
  <si>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</si>
  <si>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</si>
  <si>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</si>
  <si>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</si>
  <si>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</si>
  <si>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</si>
  <si>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</si>
  <si>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</si>
  <si>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</si>
  <si>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</si>
  <si>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</si>
  <si>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</si>
  <si>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</si>
  <si>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</si>
  <si>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</si>
  <si>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</si>
  <si>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</si>
  <si>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</si>
  <si>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</si>
  <si>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</si>
  <si>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</si>
  <si>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</si>
  <si>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</si>
  <si>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</si>
  <si>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</si>
  <si>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</si>
  <si>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</si>
  <si>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</si>
  <si>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</si>
  <si>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</si>
  <si>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</si>
  <si>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</si>
  <si>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</si>
  <si>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</si>
  <si>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</si>
  <si>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</si>
  <si>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</si>
  <si>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</si>
  <si>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</si>
  <si>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</si>
  <si>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</si>
  <si>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</si>
  <si>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</si>
  <si>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</si>
  <si>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</si>
  <si>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</si>
  <si>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</si>
  <si>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</si>
  <si>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</si>
  <si>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</si>
  <si>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</si>
  <si>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</si>
  <si>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</si>
  <si>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</si>
  <si>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</si>
  <si>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</si>
  <si>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</si>
  <si>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</si>
  <si>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</si>
  <si>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</si>
  <si>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</si>
  <si>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</si>
  <si>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</si>
  <si>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</si>
  <si>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</si>
  <si>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</si>
  <si>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</si>
  <si>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</si>
  <si>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</si>
  <si>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</si>
  <si>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</si>
  <si>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</si>
  <si>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</si>
  <si>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</si>
  <si>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</si>
  <si>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</si>
  <si>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</si>
  <si>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</si>
  <si>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</si>
  <si>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</si>
  <si>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</si>
  <si>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</si>
  <si>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</si>
  <si>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</si>
  <si>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</si>
  <si>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</si>
  <si>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</si>
  <si>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</si>
  <si>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</si>
  <si>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</si>
  <si>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</si>
  <si>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</si>
  <si>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</si>
  <si>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</si>
  <si>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</si>
  <si>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</si>
  <si>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</si>
  <si>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</si>
  <si>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</si>
  <si>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</si>
  <si>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</si>
  <si>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</si>
  <si>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</si>
  <si>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</si>
  <si>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</si>
  <si>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</si>
  <si>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</si>
  <si>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</si>
  <si>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</si>
  <si>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</si>
  <si>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</si>
  <si>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</si>
  <si>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</si>
  <si>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</si>
  <si>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</si>
  <si>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</si>
  <si>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</si>
  <si>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</si>
  <si>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</si>
  <si>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</si>
  <si>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</si>
  <si>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</si>
  <si>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</si>
  <si>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</si>
  <si>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</si>
  <si>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</si>
  <si>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</si>
  <si>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</si>
  <si>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</si>
  <si>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</si>
  <si>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</si>
  <si>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</si>
  <si>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</si>
  <si>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</si>
  <si>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</si>
  <si>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</si>
  <si>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</si>
  <si>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</si>
  <si>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</si>
  <si>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</si>
  <si>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</si>
  <si>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</si>
  <si>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</si>
  <si>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</si>
  <si>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</si>
  <si>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</si>
  <si>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</si>
  <si>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</si>
  <si>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</si>
  <si>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</si>
  <si>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</si>
  <si>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</si>
  <si>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</si>
  <si>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</si>
  <si>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</si>
  <si>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</si>
  <si>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</si>
  <si>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</si>
  <si>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</si>
  <si>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</si>
  <si>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</si>
  <si>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</si>
  <si>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</si>
  <si>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</si>
  <si>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</si>
  <si>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</si>
  <si>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</si>
  <si>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</si>
  <si>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</si>
  <si>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</si>
  <si>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</si>
  <si>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</si>
  <si>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</si>
  <si>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</si>
  <si>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</si>
  <si>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</si>
  <si>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</si>
  <si>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</si>
  <si>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</si>
  <si>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</si>
  <si>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</si>
  <si>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</si>
  <si>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</si>
  <si>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</si>
  <si>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</si>
  <si>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</si>
  <si>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</si>
  <si>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</si>
  <si>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</si>
  <si>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</si>
  <si>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</si>
  <si>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</si>
  <si>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</si>
  <si>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</si>
  <si>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</si>
  <si>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</si>
  <si>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</si>
  <si>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</si>
  <si>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</si>
  <si>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</si>
  <si>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</si>
  <si>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</si>
  <si>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</si>
  <si>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</si>
  <si>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</si>
  <si>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</si>
  <si>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</si>
  <si>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</si>
  <si>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</si>
  <si>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</si>
  <si>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</si>
  <si>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</si>
  <si>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</si>
  <si>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</si>
  <si>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</si>
  <si>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</si>
  <si>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</si>
  <si>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</si>
  <si>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</si>
  <si>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</si>
  <si>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</si>
  <si>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</si>
  <si>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</si>
  <si>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</si>
  <si>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</si>
  <si>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</si>
  <si>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</si>
  <si>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</si>
  <si>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</si>
  <si>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</si>
  <si>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</si>
  <si>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</si>
  <si>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</si>
  <si>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</si>
  <si>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</si>
  <si>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</si>
  <si>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</si>
  <si>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</si>
  <si>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</si>
  <si>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</si>
  <si>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</si>
  <si>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</si>
  <si>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</si>
  <si>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</si>
  <si>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</si>
  <si>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</si>
  <si>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</si>
  <si>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</si>
  <si>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</si>
  <si>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</si>
  <si>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</si>
  <si>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</si>
  <si>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</si>
  <si>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</si>
  <si>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</si>
  <si>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</si>
  <si>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</si>
  <si>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</si>
  <si>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</si>
  <si>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</si>
  <si>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</si>
  <si>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</si>
  <si>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</si>
  <si>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</si>
  <si>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</si>
  <si>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</si>
  <si>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</si>
  <si>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</si>
  <si>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</si>
  <si>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</si>
  <si>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</si>
  <si>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</si>
  <si>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</si>
  <si>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</si>
  <si>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</si>
  <si>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</si>
  <si>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</si>
  <si>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</si>
  <si>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</si>
  <si>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</si>
  <si>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</si>
  <si>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</si>
  <si>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</si>
  <si>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</si>
  <si>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</si>
  <si>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</si>
  <si>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</si>
  <si>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</si>
  <si>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</si>
  <si>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</si>
  <si>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</si>
  <si>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</si>
  <si>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</si>
  <si>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</si>
  <si>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</si>
  <si>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</si>
  <si>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</si>
  <si>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</si>
  <si>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</si>
  <si>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</si>
  <si>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</si>
  <si>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</si>
  <si>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</si>
  <si>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</si>
  <si>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</si>
  <si>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</si>
  <si>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</si>
  <si>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</si>
  <si>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</si>
  <si>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</si>
  <si>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</si>
  <si>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</si>
  <si>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</si>
  <si>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</si>
  <si>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</si>
  <si>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</si>
  <si>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</si>
  <si>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</si>
  <si>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</si>
  <si>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</si>
  <si>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</si>
  <si>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</si>
  <si>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</si>
  <si>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</si>
  <si>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</si>
  <si>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</si>
  <si>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</si>
  <si>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</si>
  <si>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</si>
  <si>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</si>
  <si>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</si>
  <si>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</si>
  <si>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</si>
  <si>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</si>
  <si>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</si>
  <si>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</si>
  <si>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</si>
  <si>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</si>
  <si>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</si>
  <si>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</si>
  <si>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</si>
  <si>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</si>
  <si>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</si>
  <si>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</si>
  <si>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</si>
  <si>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</si>
  <si>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</si>
  <si>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</si>
  <si>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</si>
  <si>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</si>
  <si>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</si>
  <si>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</si>
  <si>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</si>
  <si>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</si>
  <si>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</si>
  <si>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</si>
  <si>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</si>
  <si>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</si>
  <si>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</si>
  <si>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</si>
  <si>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</si>
  <si>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</si>
  <si>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</si>
  <si>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</si>
  <si>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</si>
  <si>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</si>
  <si>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</si>
  <si>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</si>
  <si>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</si>
  <si>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</si>
  <si>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</si>
  <si>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</si>
  <si>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</si>
  <si>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</si>
  <si>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</si>
  <si>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</si>
  <si>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</si>
  <si>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</si>
  <si>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</si>
  <si>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</si>
  <si>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</si>
  <si>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</si>
  <si>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</si>
  <si>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</si>
  <si>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</si>
  <si>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</si>
  <si>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</si>
  <si>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</si>
  <si>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</si>
  <si>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</si>
  <si>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</si>
  <si>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</si>
  <si>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</si>
  <si>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</si>
  <si>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</si>
  <si>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</si>
  <si>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</si>
  <si>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</si>
  <si>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</si>
  <si>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</si>
  <si>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</si>
  <si>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</si>
  <si>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</si>
  <si>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</si>
  <si>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</si>
  <si>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</si>
  <si>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</si>
  <si>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</si>
  <si>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</si>
  <si>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</si>
  <si>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</si>
  <si>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</si>
  <si>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</si>
  <si>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</si>
  <si>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</si>
  <si>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</si>
  <si>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</si>
  <si>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</si>
  <si>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</si>
  <si>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</si>
  <si>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</si>
  <si>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</si>
  <si>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</si>
  <si>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</si>
  <si>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</si>
  <si>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</si>
  <si>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</si>
  <si>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</si>
  <si>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</si>
  <si>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</si>
  <si>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</si>
  <si>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</si>
  <si>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</si>
  <si>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</si>
  <si>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</si>
  <si>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</si>
  <si>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</si>
  <si>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</si>
  <si>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</si>
  <si>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</si>
  <si>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</si>
  <si>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</si>
  <si>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</si>
  <si>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</si>
  <si>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</si>
  <si>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</si>
  <si>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</si>
  <si>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</si>
  <si>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</si>
  <si>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</si>
  <si>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</si>
  <si>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</si>
  <si>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</si>
  <si>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</si>
  <si>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</si>
  <si>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</si>
  <si>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</si>
  <si>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</si>
  <si>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</si>
  <si>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</si>
  <si>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</si>
  <si>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</si>
  <si>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</si>
  <si>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</si>
  <si>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</si>
  <si>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</si>
  <si>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</si>
  <si>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</si>
  <si>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</si>
  <si>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</si>
  <si>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</si>
  <si>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</si>
  <si>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</si>
  <si>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</si>
  <si>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</si>
  <si>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</si>
  <si>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</si>
  <si>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</si>
  <si>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</si>
  <si>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</si>
  <si>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</si>
  <si>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</si>
  <si>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</si>
  <si>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</si>
  <si>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</si>
  <si>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</si>
  <si>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</si>
  <si>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</si>
  <si>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</si>
  <si>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</si>
  <si>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</si>
  <si>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</si>
  <si>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</si>
  <si>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</si>
  <si>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</si>
  <si>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</si>
  <si>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</si>
  <si>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</si>
  <si>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</si>
  <si>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</si>
  <si>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</si>
  <si>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</si>
  <si>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</si>
  <si>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</si>
  <si>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</si>
  <si>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</si>
  <si>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</si>
  <si>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</si>
  <si>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</si>
  <si>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</si>
  <si>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</si>
  <si>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</si>
  <si>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</si>
  <si>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</si>
  <si>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</si>
  <si>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</si>
  <si>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</si>
  <si>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</si>
  <si>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</si>
  <si>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</si>
  <si>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</si>
  <si>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</si>
  <si>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</si>
  <si>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</si>
  <si>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</si>
  <si>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</si>
  <si>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</si>
  <si>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</si>
  <si>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</si>
  <si>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</si>
  <si>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</si>
  <si>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</si>
  <si>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</si>
  <si>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</si>
  <si>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</si>
  <si>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</si>
  <si>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</si>
  <si>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</si>
  <si>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</si>
  <si>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</si>
  <si>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</si>
  <si>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</si>
  <si>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</si>
  <si>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</si>
  <si>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</si>
  <si>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</si>
  <si>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</si>
  <si>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</si>
  <si>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</si>
  <si>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</si>
  <si>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</si>
  <si>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</si>
  <si>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</si>
  <si>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</si>
  <si>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</si>
  <si>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</si>
  <si>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</si>
  <si>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</si>
  <si>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</si>
  <si>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</si>
  <si>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</si>
  <si>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</si>
  <si>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</si>
  <si>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</si>
  <si>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</si>
  <si>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</si>
  <si>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</si>
  <si>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</si>
  <si>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</si>
  <si>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</si>
  <si>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</si>
  <si>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</si>
  <si>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</si>
  <si>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</si>
  <si>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</si>
  <si>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</si>
  <si>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</si>
  <si>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</si>
  <si>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</si>
  <si>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</si>
  <si>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</si>
  <si>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</si>
  <si>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</si>
  <si>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</si>
  <si>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</si>
  <si>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</si>
  <si>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</si>
  <si>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</si>
  <si>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</si>
  <si>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</si>
  <si>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</si>
  <si>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</si>
  <si>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</si>
  <si>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</si>
  <si>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</si>
  <si>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</si>
  <si>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</si>
  <si>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</si>
  <si>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</si>
  <si>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</si>
  <si>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</si>
  <si>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</si>
  <si>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</si>
  <si>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</si>
  <si>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</si>
  <si>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</si>
  <si>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</si>
  <si>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</si>
  <si>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</si>
  <si>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</si>
  <si>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</si>
  <si>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</si>
  <si>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</si>
  <si>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</si>
  <si>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</si>
  <si>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</si>
  <si>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</si>
  <si>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</si>
  <si>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</si>
  <si>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</si>
  <si>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</si>
  <si>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</si>
  <si>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</si>
  <si>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</si>
  <si>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</si>
  <si>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</si>
  <si>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</si>
  <si>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</si>
  <si>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</si>
  <si>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</si>
  <si>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</si>
  <si>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</si>
  <si>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</si>
  <si>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</si>
  <si>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</si>
  <si>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</si>
  <si>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</si>
  <si>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</si>
  <si>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</si>
  <si>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</si>
  <si>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</si>
  <si>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</si>
  <si>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</si>
  <si>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</si>
  <si>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</si>
  <si>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</si>
  <si>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</si>
  <si>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</si>
  <si>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</si>
  <si>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</si>
  <si>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</si>
  <si>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</si>
  <si>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</si>
  <si>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</si>
  <si>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</si>
  <si>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</si>
  <si>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</si>
  <si>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</si>
  <si>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</si>
  <si>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</si>
  <si>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</si>
  <si>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</si>
  <si>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</si>
  <si>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</si>
  <si>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</si>
  <si>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</si>
  <si>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</si>
  <si>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</si>
  <si>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</si>
  <si>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</si>
  <si>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</si>
  <si>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</si>
  <si>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</si>
  <si>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</si>
  <si>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</si>
  <si>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</si>
  <si>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</si>
  <si>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</si>
  <si>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</si>
  <si>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</si>
  <si>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</si>
  <si>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</si>
  <si>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</si>
  <si>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</si>
  <si>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</si>
  <si>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</si>
  <si>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</si>
  <si>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</si>
  <si>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</si>
  <si>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</si>
  <si>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</si>
  <si>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</si>
  <si>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</si>
  <si>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</si>
  <si>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</si>
  <si>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</si>
  <si>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</si>
  <si>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</si>
  <si>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</si>
  <si>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</si>
  <si>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</si>
  <si>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</si>
  <si>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</si>
  <si>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</si>
  <si>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</si>
  <si>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</si>
  <si>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</si>
  <si>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</si>
  <si>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</si>
  <si>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</si>
  <si>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</si>
  <si>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</si>
  <si>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</si>
  <si>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</si>
  <si>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</si>
  <si>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</si>
  <si>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</si>
  <si>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</si>
  <si>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</si>
  <si>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</si>
  <si>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</si>
  <si>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</si>
  <si>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</si>
  <si>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</si>
  <si>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</si>
  <si>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</si>
  <si>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</si>
  <si>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</si>
  <si>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</si>
  <si>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</si>
  <si>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</si>
  <si>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</si>
  <si>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</si>
  <si>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</si>
  <si>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</si>
  <si>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</si>
  <si>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</si>
  <si>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</si>
  <si>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</si>
  <si>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</si>
  <si>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</si>
  <si>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</si>
  <si>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</si>
  <si>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</si>
  <si>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</si>
  <si>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</si>
  <si>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</si>
  <si>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</si>
  <si>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</si>
  <si>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</si>
  <si>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</si>
  <si>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</si>
  <si>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</si>
  <si>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</si>
  <si>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</si>
  <si>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</si>
  <si>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</si>
  <si>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</si>
  <si>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</si>
  <si>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</si>
  <si>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</si>
  <si>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</si>
  <si>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</si>
  <si>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</si>
  <si>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</si>
  <si>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</si>
  <si>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</si>
  <si>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</si>
  <si>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</si>
  <si>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</si>
  <si>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</si>
  <si>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</si>
  <si>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</si>
  <si>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</si>
  <si>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</si>
  <si>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</si>
  <si>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</si>
  <si>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</si>
  <si>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</si>
  <si>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</si>
  <si>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</si>
  <si>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</si>
  <si>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</si>
  <si>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</si>
  <si>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</si>
  <si>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</si>
  <si>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</si>
  <si>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</si>
  <si>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</si>
  <si>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</si>
  <si>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</si>
  <si>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</si>
  <si>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</si>
  <si>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</si>
  <si>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</si>
  <si>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</si>
  <si>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</si>
  <si>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</si>
  <si>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</si>
  <si>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</si>
  <si>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</si>
  <si>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</si>
  <si>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</si>
  <si>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</si>
  <si>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</si>
  <si>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</si>
  <si>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</si>
  <si>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</si>
  <si>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</si>
  <si>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</si>
  <si>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</si>
  <si>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</si>
  <si>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</si>
  <si>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</si>
  <si>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</si>
  <si>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</si>
  <si>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</si>
  <si>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</si>
  <si>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</si>
  <si>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</si>
  <si>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</si>
  <si>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</si>
  <si>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</si>
  <si>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</si>
  <si>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</si>
  <si>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</si>
  <si>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</si>
  <si>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</si>
  <si>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</si>
  <si>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</si>
  <si>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</si>
  <si>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</si>
  <si>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</si>
  <si>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</si>
  <si>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</si>
  <si>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</si>
  <si>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</si>
  <si>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</si>
  <si>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</si>
  <si>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</si>
  <si>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</si>
  <si>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</si>
  <si>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</si>
  <si>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</si>
  <si>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</si>
  <si>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</si>
  <si>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</si>
  <si>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</si>
  <si>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</si>
  <si>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</si>
  <si>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</si>
  <si>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</si>
  <si>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</si>
  <si>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</si>
  <si>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</si>
  <si>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</si>
  <si>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</si>
  <si>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</si>
  <si>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</si>
  <si>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</si>
  <si>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</si>
  <si>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</si>
  <si>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</si>
  <si>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</si>
  <si>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</si>
  <si>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</si>
  <si>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</si>
  <si>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</si>
  <si>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</si>
  <si>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</si>
  <si>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</si>
  <si>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</si>
  <si>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</si>
  <si>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</si>
  <si>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</si>
  <si>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</si>
  <si>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</si>
  <si>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</si>
  <si>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</si>
  <si>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</si>
  <si>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</si>
  <si>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</si>
  <si>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</si>
  <si>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</si>
  <si>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</si>
  <si>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</si>
  <si>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</si>
  <si>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</si>
  <si>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</si>
  <si>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</si>
  <si>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</si>
  <si>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</si>
  <si>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</si>
  <si>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</si>
  <si>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</si>
  <si>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</si>
  <si>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</si>
  <si>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</si>
  <si>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</si>
  <si>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</si>
  <si>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</si>
  <si>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</si>
  <si>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</si>
  <si>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</si>
  <si>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</si>
  <si>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</si>
  <si>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</si>
  <si>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</si>
  <si>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</si>
  <si>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</si>
  <si>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</si>
  <si>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</si>
  <si>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</si>
  <si>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</si>
  <si>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</si>
  <si>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</si>
  <si>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</si>
  <si>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</si>
  <si>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</si>
  <si>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</si>
  <si>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</si>
  <si>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</si>
  <si>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</si>
  <si>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</si>
  <si>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</si>
  <si>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</si>
  <si>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</si>
  <si>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</si>
  <si>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</si>
  <si>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</si>
  <si>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</si>
  <si>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</si>
  <si>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</si>
  <si>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</si>
  <si>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</si>
  <si>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</si>
  <si>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</si>
  <si>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</si>
  <si>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</si>
  <si>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</si>
  <si>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</si>
  <si>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</si>
  <si>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</si>
  <si>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</si>
  <si>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</si>
  <si>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</si>
  <si>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</si>
  <si>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</si>
  <si>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</si>
  <si>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</si>
  <si>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</si>
  <si>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</si>
  <si>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</si>
  <si>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</si>
  <si>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</si>
  <si>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</si>
  <si>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</si>
  <si>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</si>
  <si>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</si>
  <si>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</si>
  <si>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</si>
  <si>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</si>
  <si>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</si>
  <si>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</si>
  <si>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</si>
  <si>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</si>
  <si>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</si>
  <si>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</si>
  <si>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</si>
  <si>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</si>
  <si>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</si>
  <si>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</si>
  <si>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</si>
  <si>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</si>
  <si>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</si>
  <si>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</si>
  <si>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</si>
  <si>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</si>
  <si>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</si>
  <si>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</si>
  <si>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</si>
  <si>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</si>
  <si>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</si>
  <si>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</si>
  <si>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</si>
  <si>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</si>
  <si>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</si>
  <si>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</si>
  <si>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</si>
  <si>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</si>
  <si>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</si>
  <si>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</si>
  <si>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</si>
  <si>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</si>
  <si>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</si>
  <si>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</si>
  <si>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</si>
  <si>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</si>
  <si>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</si>
  <si>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</si>
  <si>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</si>
  <si>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</si>
  <si>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</si>
  <si>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</si>
  <si>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</si>
  <si>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</si>
  <si>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</si>
  <si>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</si>
  <si>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</si>
  <si>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</si>
  <si>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</si>
  <si>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</si>
  <si>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</si>
  <si>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</si>
  <si>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</si>
  <si>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</si>
  <si>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</si>
  <si>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</si>
  <si>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</si>
  <si>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</si>
  <si>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</si>
  <si>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</si>
  <si>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</si>
  <si>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</si>
  <si>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</si>
  <si>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</si>
  <si>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</si>
  <si>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</si>
  <si>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</si>
  <si>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</si>
  <si>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</si>
  <si>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</si>
  <si>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</si>
  <si>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</si>
  <si>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</si>
  <si>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</si>
  <si>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</si>
  <si>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</si>
  <si>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</si>
  <si>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</si>
  <si>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</si>
  <si>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</si>
  <si>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</si>
  <si>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</si>
  <si>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</si>
  <si>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</si>
  <si>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</si>
  <si>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</si>
  <si>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</si>
  <si>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</si>
  <si>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</si>
  <si>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</si>
  <si>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</si>
  <si>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</si>
  <si>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</si>
  <si>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</si>
  <si>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</si>
  <si>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</si>
  <si>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</si>
  <si>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</si>
  <si>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</si>
  <si>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</si>
  <si>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</si>
  <si>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</si>
  <si>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</si>
  <si>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</si>
  <si>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</si>
  <si>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</si>
  <si>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</si>
  <si>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</si>
  <si>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</si>
  <si>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</si>
  <si>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</si>
  <si>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</si>
  <si>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</si>
  <si>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</si>
  <si>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</si>
  <si>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</si>
  <si>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</si>
  <si>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</si>
  <si>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</si>
  <si>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</si>
  <si>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</si>
  <si>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</si>
  <si>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</si>
  <si>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</si>
  <si>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</si>
  <si>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</si>
  <si>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</si>
  <si>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</si>
  <si>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</si>
  <si>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</si>
  <si>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</si>
  <si>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</si>
  <si>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</si>
  <si>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</si>
  <si>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</si>
  <si>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</si>
  <si>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</si>
  <si>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</si>
  <si>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</si>
  <si>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</si>
  <si>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</si>
  <si>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</si>
  <si>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</si>
  <si>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</si>
  <si>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</si>
  <si>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</si>
  <si>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</si>
  <si>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</si>
  <si>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</si>
  <si>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</si>
  <si>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</si>
  <si>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</si>
  <si>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</si>
  <si>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</si>
  <si>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</si>
  <si>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</si>
  <si>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</si>
  <si>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</si>
  <si>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</si>
  <si>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</si>
  <si>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</si>
  <si>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</si>
  <si>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</si>
  <si>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</si>
  <si>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</si>
  <si>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</si>
  <si>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</si>
  <si>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</si>
  <si>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</si>
  <si>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</si>
  <si>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</si>
  <si>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</si>
  <si>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</si>
  <si>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</si>
  <si>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</si>
  <si>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</si>
  <si>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</si>
  <si>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</si>
  <si>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</si>
  <si>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</si>
  <si>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</si>
  <si>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</si>
  <si>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</si>
  <si>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</si>
  <si>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</si>
  <si>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</si>
  <si>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</si>
  <si>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</si>
  <si>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</si>
  <si>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</si>
  <si>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</si>
  <si>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</si>
  <si>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</si>
  <si>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</si>
  <si>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</si>
  <si>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</si>
  <si>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</si>
  <si>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</si>
  <si>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</si>
  <si>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</si>
  <si>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</si>
  <si>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</si>
  <si>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</si>
  <si>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</si>
  <si>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</si>
  <si>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</si>
  <si>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</si>
  <si>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</si>
  <si>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</si>
  <si>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</si>
  <si>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</si>
  <si>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</si>
  <si>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</si>
  <si>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</si>
  <si>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</si>
  <si>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</si>
  <si>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</si>
  <si>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</si>
  <si>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</si>
  <si>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</si>
  <si>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</si>
  <si>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</si>
  <si>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</si>
  <si>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</si>
  <si>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</si>
  <si>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</si>
  <si>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</si>
  <si>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</si>
  <si>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</si>
  <si>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</si>
  <si>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</si>
  <si>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</si>
  <si>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</si>
  <si>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</si>
  <si>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</si>
  <si>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</si>
  <si>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</si>
  <si>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</si>
  <si>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</si>
  <si>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</si>
  <si>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</si>
  <si>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</si>
  <si>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</si>
  <si>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</si>
  <si>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</si>
  <si>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</si>
  <si>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</si>
  <si>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</si>
  <si>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</si>
  <si>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</si>
  <si>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</si>
  <si>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</si>
  <si>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</si>
  <si>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</si>
  <si>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</si>
  <si>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</si>
  <si>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</si>
  <si>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</si>
  <si>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</si>
  <si>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</si>
  <si>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</si>
  <si>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</si>
  <si>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</si>
  <si>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</si>
  <si>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</si>
  <si>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</si>
  <si>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</si>
  <si>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</si>
  <si>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</si>
  <si>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</si>
  <si>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</si>
  <si>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</si>
  <si>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</si>
  <si>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</si>
  <si>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</si>
  <si>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</si>
  <si>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</si>
  <si>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</si>
  <si>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</si>
  <si>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</si>
  <si>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</si>
  <si>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</si>
  <si>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</si>
  <si>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</si>
  <si>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</si>
  <si>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</si>
  <si>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</si>
  <si>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</si>
  <si>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</si>
  <si>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</si>
  <si>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</si>
  <si>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</si>
  <si>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</si>
  <si>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</si>
  <si>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</si>
  <si>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</si>
  <si>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</si>
  <si>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</si>
  <si>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</si>
  <si>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</si>
  <si>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</si>
  <si>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</si>
  <si>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</si>
  <si>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</si>
  <si>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</si>
  <si>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</si>
  <si>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</si>
  <si>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</si>
  <si>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</si>
  <si>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</si>
  <si>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</si>
  <si>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</si>
  <si>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</si>
  <si>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</si>
  <si>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</si>
  <si>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</si>
  <si>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</si>
  <si>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</si>
  <si>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</si>
  <si>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</si>
  <si>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</si>
  <si>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</si>
  <si>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</si>
  <si>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</si>
  <si>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</si>
  <si>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</si>
  <si>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</si>
  <si>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</si>
  <si>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</si>
  <si>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</si>
  <si>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</si>
  <si>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</si>
  <si>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</si>
  <si>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</si>
  <si>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</si>
  <si>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</si>
  <si>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</si>
  <si>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</si>
  <si>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</si>
  <si>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</si>
  <si>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</si>
  <si>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</si>
  <si>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</si>
  <si>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</si>
  <si>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</si>
  <si>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</si>
  <si>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</si>
  <si>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</si>
  <si>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</si>
  <si>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</si>
  <si>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</si>
  <si>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</si>
  <si>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</si>
  <si>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</si>
  <si>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</si>
  <si>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</si>
  <si>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</si>
  <si>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</si>
  <si>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</si>
  <si>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</si>
  <si>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</si>
  <si>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</si>
  <si>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</si>
  <si>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</si>
  <si>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</si>
  <si>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</si>
  <si>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</si>
  <si>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</si>
  <si>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</si>
  <si>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</si>
  <si>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</si>
  <si>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</si>
  <si>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</si>
  <si>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</si>
  <si>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</si>
  <si>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</si>
  <si>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</si>
  <si>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</si>
  <si>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</si>
  <si>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</si>
  <si>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</si>
  <si>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</si>
  <si>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</si>
  <si>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</si>
  <si>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</si>
  <si>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</si>
  <si>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</si>
  <si>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</si>
  <si>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</si>
  <si>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</si>
  <si>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</si>
  <si>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</si>
  <si>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</si>
  <si>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</si>
  <si>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</si>
  <si>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</si>
  <si>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</si>
  <si>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</si>
  <si>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</si>
  <si>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</si>
  <si>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</si>
  <si>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</si>
  <si>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</si>
  <si>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</si>
  <si>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</si>
  <si>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</si>
  <si>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</si>
  <si>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</si>
  <si>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</si>
  <si>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</si>
  <si>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</si>
  <si>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</si>
  <si>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</si>
  <si>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</si>
  <si>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</si>
  <si>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</si>
  <si>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</si>
  <si>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</si>
  <si>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</si>
  <si>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</si>
  <si>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</si>
  <si>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</si>
  <si>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</si>
  <si>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</si>
  <si>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</si>
  <si>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</si>
  <si>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</si>
  <si>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</si>
  <si>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</si>
  <si>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</si>
  <si>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</si>
  <si>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</si>
  <si>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</si>
  <si>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</si>
  <si>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</si>
  <si>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</si>
  <si>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</si>
  <si>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</si>
  <si>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</si>
  <si>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</si>
  <si>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</si>
  <si>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</si>
  <si>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</si>
  <si>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</si>
  <si>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</si>
  <si>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</si>
  <si>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</si>
  <si>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</si>
  <si>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</si>
  <si>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</si>
  <si>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</si>
  <si>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</si>
  <si>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</si>
  <si>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</si>
  <si>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</si>
  <si>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</si>
  <si>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</si>
  <si>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</si>
  <si>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</si>
  <si>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</si>
  <si>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</si>
  <si>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</si>
  <si>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</si>
  <si>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</si>
  <si>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</si>
  <si>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</si>
  <si>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</si>
  <si>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</si>
  <si>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</si>
  <si>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</si>
  <si>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</si>
  <si>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</si>
  <si>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</si>
  <si>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</si>
  <si>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</si>
  <si>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</si>
  <si>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</si>
  <si>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</si>
  <si>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</si>
  <si>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</si>
  <si>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</si>
  <si>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</si>
  <si>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</si>
  <si>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</si>
  <si>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</si>
  <si>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</si>
  <si>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</si>
  <si>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</si>
  <si>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</si>
  <si>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</si>
  <si>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</si>
  <si>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</si>
  <si>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</si>
  <si>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</si>
  <si>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</si>
  <si>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</si>
  <si>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</si>
  <si>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</si>
  <si>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</si>
  <si>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</si>
  <si>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</si>
  <si>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</si>
  <si>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</si>
  <si>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</si>
  <si>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</si>
  <si>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</si>
  <si>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</si>
  <si>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</si>
  <si>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</si>
  <si>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</si>
  <si>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</si>
  <si>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</si>
  <si>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</si>
  <si>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</si>
  <si>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</si>
  <si>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</si>
  <si>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</si>
  <si>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</si>
  <si>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</si>
  <si>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</si>
  <si>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</si>
  <si>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</si>
  <si>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</si>
  <si>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</si>
  <si>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</si>
  <si>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</si>
  <si>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</si>
  <si>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</si>
  <si>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</si>
  <si>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</si>
  <si>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</si>
  <si>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</si>
  <si>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</si>
  <si>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</si>
  <si>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</si>
  <si>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</si>
  <si>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</si>
  <si>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</si>
  <si>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</si>
  <si>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</si>
  <si>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</si>
  <si>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</si>
  <si>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</si>
  <si>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</si>
  <si>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</si>
  <si>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</si>
  <si>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</si>
  <si>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</si>
  <si>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</si>
  <si>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</si>
  <si>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</si>
  <si>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</si>
  <si>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</si>
  <si>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</si>
  <si>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</si>
  <si>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</si>
  <si>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</si>
  <si>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</si>
  <si>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</si>
  <si>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</si>
  <si>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</si>
  <si>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</si>
  <si>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</si>
  <si>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</si>
  <si>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</si>
  <si>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</si>
  <si>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</si>
  <si>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</si>
  <si>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</si>
  <si>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</si>
  <si>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</si>
  <si>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</si>
  <si>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</si>
  <si>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</si>
  <si>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</si>
  <si>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</si>
  <si>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</si>
  <si>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</si>
  <si>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</si>
  <si>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</si>
  <si>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</si>
  <si>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</si>
  <si>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</si>
  <si>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</si>
  <si>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</si>
  <si>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</si>
  <si>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</si>
  <si>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</si>
  <si>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</si>
  <si>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</si>
  <si>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</si>
  <si>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</si>
  <si>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</si>
  <si>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</si>
  <si>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</si>
  <si>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</si>
  <si>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</si>
  <si>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</si>
  <si>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</si>
  <si>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</si>
  <si>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</si>
  <si>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</si>
  <si>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</si>
  <si>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</si>
  <si>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</si>
  <si>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</si>
  <si>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</si>
  <si>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</si>
  <si>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</si>
  <si>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</si>
  <si>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</si>
  <si>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</si>
  <si>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</si>
  <si>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</si>
  <si>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</si>
  <si>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</si>
  <si>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</si>
  <si>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</si>
  <si>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</si>
  <si>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</si>
  <si>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</si>
  <si>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</si>
  <si>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</si>
  <si>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</si>
  <si>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</si>
  <si>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</si>
  <si>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</si>
  <si>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</si>
  <si>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</si>
  <si>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</si>
  <si>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</si>
  <si>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</si>
  <si>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</si>
  <si>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</si>
  <si>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</si>
  <si>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</si>
  <si>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</si>
  <si>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</si>
  <si>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</si>
  <si>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</si>
  <si>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</si>
  <si>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</si>
  <si>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</si>
  <si>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</si>
  <si>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</si>
  <si>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</si>
  <si>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</si>
  <si>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</si>
  <si>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</si>
  <si>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</si>
  <si>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</si>
  <si>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</si>
  <si>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</si>
  <si>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</si>
  <si>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</si>
  <si>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</si>
  <si>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</si>
  <si>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</si>
  <si>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</si>
  <si>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</si>
  <si>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</si>
  <si>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</si>
  <si>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</si>
  <si>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</si>
  <si>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</si>
  <si>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</si>
  <si>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</si>
  <si>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</si>
  <si>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</si>
  <si>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</si>
  <si>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</si>
  <si>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</si>
  <si>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</si>
  <si>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</si>
  <si>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</si>
  <si>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</si>
  <si>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</si>
  <si>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</si>
  <si>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</si>
  <si>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</si>
  <si>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</si>
  <si>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</si>
  <si>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</si>
  <si>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</si>
  <si>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</si>
  <si>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</si>
  <si>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</si>
  <si>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</si>
  <si>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</si>
  <si>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</si>
  <si>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</si>
  <si>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</si>
  <si>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</si>
  <si>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</si>
  <si>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</si>
  <si>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</si>
  <si>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</si>
  <si>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</si>
  <si>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</si>
  <si>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</si>
  <si>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</si>
  <si>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</si>
  <si>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</si>
  <si>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</si>
  <si>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</si>
  <si>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</si>
  <si>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</si>
  <si>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</si>
  <si>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</si>
  <si>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</si>
  <si>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</si>
  <si>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</si>
  <si>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</si>
  <si>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</si>
  <si>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</si>
  <si>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</si>
  <si>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</si>
  <si>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</si>
  <si>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</si>
  <si>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</si>
  <si>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</si>
  <si>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</si>
  <si>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</si>
  <si>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</si>
  <si>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</si>
  <si>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</si>
  <si>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</si>
  <si>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</si>
  <si>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</si>
  <si>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</si>
  <si>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</si>
  <si>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</si>
  <si>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</si>
  <si>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</si>
  <si>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</si>
  <si>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</si>
  <si>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</si>
  <si>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</si>
  <si>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</si>
  <si>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</si>
  <si>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</si>
  <si>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</si>
  <si>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</si>
  <si>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</si>
  <si>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</si>
  <si>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</si>
  <si>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</si>
  <si>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</si>
  <si>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</si>
  <si>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</si>
  <si>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</si>
  <si>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</si>
  <si>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</si>
  <si>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</si>
  <si>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</si>
  <si>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</si>
  <si>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</si>
  <si>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</si>
  <si>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</si>
  <si>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</si>
  <si>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</si>
  <si>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</si>
  <si>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</si>
  <si>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</si>
  <si>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</si>
  <si>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</si>
  <si>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</si>
  <si>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</si>
  <si>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</si>
  <si>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</si>
  <si>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</si>
  <si>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</si>
  <si>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</si>
  <si>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</si>
  <si>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</si>
  <si>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</si>
  <si>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</si>
  <si>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</si>
  <si>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</si>
  <si>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</si>
  <si>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</si>
  <si>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</si>
  <si>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</si>
  <si>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</si>
  <si>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</si>
  <si>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</si>
  <si>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</si>
  <si>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</si>
  <si>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</si>
  <si>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</si>
  <si>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</si>
  <si>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</si>
  <si>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</si>
  <si>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</si>
  <si>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</si>
  <si>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</si>
  <si>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</si>
  <si>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</si>
  <si>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</si>
  <si>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</si>
  <si>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</si>
  <si>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</si>
  <si>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</si>
  <si>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</si>
  <si>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</si>
  <si>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</si>
  <si>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</si>
  <si>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</si>
  <si>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</si>
  <si>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</si>
  <si>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</si>
  <si>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</si>
  <si>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</si>
  <si>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</si>
  <si>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</si>
  <si>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</si>
  <si>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</si>
  <si>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</si>
  <si>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</si>
  <si>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</si>
  <si>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</si>
  <si>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</si>
  <si>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</si>
  <si>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</si>
  <si>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</si>
  <si>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</si>
  <si>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</si>
  <si>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</si>
  <si>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</si>
  <si>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</si>
  <si>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</si>
  <si>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</si>
  <si>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</si>
  <si>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</si>
  <si>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</si>
  <si>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</si>
  <si>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</si>
  <si>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</si>
  <si>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</si>
  <si>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</si>
  <si>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</si>
  <si>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</si>
  <si>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</si>
  <si>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</si>
  <si>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</si>
  <si>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</si>
  <si>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</si>
  <si>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</si>
  <si>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</si>
  <si>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</si>
  <si>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</si>
  <si>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</si>
  <si>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</si>
  <si>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</si>
  <si>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</si>
  <si>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</si>
  <si>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</si>
  <si>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</si>
  <si>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</si>
  <si>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</si>
  <si>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</si>
  <si>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</si>
  <si>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</si>
  <si>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</si>
  <si>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</si>
  <si>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</si>
  <si>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</si>
  <si>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</si>
  <si>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</si>
  <si>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</si>
  <si>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</si>
  <si>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</si>
  <si>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</si>
  <si>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</si>
  <si>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</si>
  <si>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</si>
  <si>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</si>
  <si>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</si>
  <si>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</si>
  <si>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</si>
  <si>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</si>
  <si>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</si>
  <si>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</si>
  <si>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</si>
  <si>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</si>
  <si>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</si>
  <si>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</si>
  <si>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</si>
  <si>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</si>
  <si>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</si>
  <si>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</si>
  <si>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</si>
  <si>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</si>
  <si>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</si>
  <si>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</si>
  <si>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</si>
  <si>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</si>
  <si>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</si>
  <si>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</si>
  <si>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</si>
  <si>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</si>
  <si>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</si>
  <si>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</si>
  <si>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</si>
  <si>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</si>
  <si>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</si>
  <si>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</si>
  <si>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</si>
  <si>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</si>
  <si>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</si>
  <si>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</si>
  <si>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</si>
  <si>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</si>
  <si>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</si>
  <si>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</si>
  <si>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</si>
  <si>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</si>
  <si>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</si>
  <si>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</si>
  <si>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</si>
  <si>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</si>
  <si>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</si>
  <si>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</si>
  <si>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</si>
  <si>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</si>
  <si>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</si>
  <si>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</si>
  <si>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</si>
  <si>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</si>
  <si>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</si>
  <si>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</si>
  <si>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</si>
  <si>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</si>
  <si>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</si>
  <si>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</si>
  <si>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</si>
  <si>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</si>
  <si>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</si>
  <si>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</si>
  <si>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</si>
  <si>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</si>
  <si>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</si>
  <si>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</si>
  <si>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</si>
  <si>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</si>
  <si>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</si>
  <si>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</si>
  <si>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</si>
  <si>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</si>
  <si>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</si>
  <si>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</si>
  <si>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</si>
  <si>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</si>
  <si>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</si>
  <si>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</si>
  <si>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</si>
  <si>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</si>
  <si>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</si>
  <si>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</si>
  <si>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</si>
  <si>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</si>
  <si>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</si>
  <si>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</si>
  <si>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</si>
  <si>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</si>
  <si>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</si>
  <si>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</si>
  <si>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</si>
  <si>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</si>
  <si>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</si>
  <si>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</si>
  <si>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</si>
  <si>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</si>
  <si>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</si>
  <si>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</si>
  <si>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</si>
  <si>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</si>
  <si>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</si>
  <si>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</si>
  <si>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</si>
  <si>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</si>
  <si>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</si>
  <si>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</si>
  <si>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</si>
  <si>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</si>
  <si>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</si>
  <si>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</si>
  <si>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</si>
  <si>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</si>
  <si>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</si>
  <si>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</si>
  <si>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</si>
  <si>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</si>
  <si>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</si>
  <si>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</si>
  <si>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</si>
  <si>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</si>
  <si>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</si>
  <si>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</si>
  <si>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</si>
  <si>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</si>
  <si>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</si>
  <si>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</si>
  <si>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</si>
  <si>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</si>
  <si>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</si>
  <si>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</si>
  <si>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</si>
  <si>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</si>
  <si>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</si>
  <si>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</si>
  <si>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</si>
  <si>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</si>
  <si>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</si>
  <si>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</si>
  <si>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</si>
  <si>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</si>
  <si>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</si>
  <si>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</si>
  <si>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</si>
  <si>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</si>
  <si>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</si>
  <si>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</si>
  <si>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</si>
  <si>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</si>
  <si>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</si>
  <si>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</si>
  <si>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</si>
  <si>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</si>
  <si>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</si>
  <si>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</si>
  <si>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</si>
  <si>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</si>
  <si>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</si>
  <si>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</si>
  <si>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</si>
  <si>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</si>
  <si>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</si>
  <si>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</si>
  <si>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</si>
  <si>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</si>
  <si>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</si>
  <si>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</si>
  <si>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</si>
  <si>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</si>
  <si>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</si>
  <si>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</si>
  <si>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</si>
  <si>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</si>
  <si>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</si>
  <si>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</si>
  <si>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</si>
  <si>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</si>
  <si>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</si>
  <si>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</si>
  <si>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</si>
  <si>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</si>
  <si>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</si>
  <si>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</si>
  <si>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</si>
  <si>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</si>
  <si>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</si>
  <si>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</si>
  <si>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</si>
  <si>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</si>
  <si>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</si>
  <si>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</si>
  <si>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</si>
  <si>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</si>
  <si>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</si>
  <si>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</si>
  <si>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</si>
  <si>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</si>
  <si>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</si>
  <si>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</si>
  <si>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</si>
  <si>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</si>
  <si>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</si>
  <si>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</si>
  <si>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</si>
  <si>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</si>
  <si>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</si>
  <si>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</si>
  <si>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</si>
  <si>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</si>
  <si>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</si>
  <si>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</si>
  <si>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</si>
  <si>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</si>
  <si>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</si>
  <si>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</si>
  <si>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</si>
  <si>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</si>
  <si>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</si>
  <si>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</si>
  <si>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</si>
  <si>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</si>
  <si>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</si>
  <si>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</si>
  <si>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</si>
  <si>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</si>
  <si>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</si>
  <si>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</si>
  <si>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</si>
  <si>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</si>
  <si>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</si>
  <si>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</si>
  <si>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</si>
  <si>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</si>
  <si>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</si>
  <si>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</si>
  <si>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</si>
  <si>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</si>
  <si>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</si>
  <si>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</si>
  <si>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</si>
  <si>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</si>
  <si>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</si>
  <si>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</si>
  <si>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</si>
  <si>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</si>
  <si>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</si>
  <si>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</si>
  <si>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</si>
  <si>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</si>
  <si>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</si>
  <si>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</si>
  <si>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</si>
  <si>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</si>
  <si>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</si>
  <si>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</si>
  <si>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</si>
  <si>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</si>
  <si>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</si>
  <si>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</si>
  <si>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</si>
  <si>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</si>
  <si>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</si>
  <si>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</si>
  <si>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</si>
  <si>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</si>
  <si>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</si>
  <si>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</si>
  <si>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</si>
  <si>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</si>
  <si>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</si>
  <si>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</si>
  <si>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</si>
  <si>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</si>
  <si>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</si>
  <si>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</si>
  <si>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</si>
  <si>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</si>
  <si>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</si>
  <si>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</si>
  <si>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</si>
  <si>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</si>
  <si>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</si>
  <si>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</si>
  <si>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</si>
  <si>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</si>
  <si>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</si>
  <si>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</si>
  <si>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</si>
  <si>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</si>
  <si>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</si>
  <si>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</si>
  <si>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</si>
  <si>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</si>
  <si>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</si>
  <si>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</si>
  <si>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</si>
  <si>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</si>
  <si>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</si>
  <si>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</si>
  <si>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</si>
  <si>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</si>
  <si>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</si>
  <si>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</si>
  <si>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</si>
  <si>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</si>
  <si>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</si>
  <si>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</si>
  <si>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</si>
  <si>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</si>
  <si>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</si>
  <si>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</si>
  <si>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</si>
  <si>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</si>
  <si>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</si>
  <si>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</si>
  <si>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</si>
  <si>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</si>
  <si>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</si>
  <si>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</si>
  <si>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</si>
  <si>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</si>
  <si>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</si>
  <si>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</si>
  <si>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</si>
  <si>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</si>
  <si>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</si>
  <si>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</si>
  <si>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</si>
  <si>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</si>
  <si>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</si>
  <si>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</si>
  <si>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</si>
  <si>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</si>
  <si>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</si>
  <si>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</si>
  <si>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</si>
  <si>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</si>
  <si>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</si>
  <si>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</si>
  <si>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</si>
  <si>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</si>
  <si>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</si>
  <si>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</si>
  <si>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</si>
  <si>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</si>
  <si>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</si>
  <si>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</si>
  <si>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</si>
  <si>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</si>
  <si>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</si>
  <si>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</si>
  <si>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</si>
  <si>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</si>
  <si>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</si>
  <si>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</si>
  <si>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</si>
  <si>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</si>
  <si>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</si>
  <si>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</si>
  <si>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</si>
  <si>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</si>
  <si>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</si>
  <si>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</si>
  <si>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</si>
  <si>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</si>
  <si>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</si>
  <si>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</si>
  <si>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</si>
  <si>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</si>
  <si>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</si>
  <si>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</si>
  <si>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</si>
  <si>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</si>
  <si>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</si>
  <si>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</si>
  <si>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</si>
  <si>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</si>
  <si>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</si>
  <si>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</si>
  <si>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</si>
  <si>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</si>
  <si>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</si>
  <si>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</si>
  <si>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</si>
  <si>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</si>
  <si>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</si>
  <si>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</si>
  <si>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</si>
  <si>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</si>
  <si>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</si>
  <si>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</si>
  <si>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</si>
  <si>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</si>
  <si>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</si>
  <si>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</si>
  <si>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</si>
  <si>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</si>
  <si>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</si>
  <si>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</si>
  <si>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</si>
  <si>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</si>
  <si>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</si>
  <si>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</si>
  <si>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</si>
  <si>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</si>
  <si>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</si>
  <si>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</si>
  <si>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</si>
  <si>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</si>
  <si>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</si>
  <si>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</si>
  <si>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</si>
  <si>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</si>
  <si>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</si>
  <si>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</si>
  <si>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</si>
  <si>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</si>
  <si>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</si>
  <si>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</si>
  <si>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</si>
  <si>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</si>
  <si>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</si>
  <si>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</si>
  <si>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</si>
  <si>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</si>
  <si>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</si>
  <si>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</si>
  <si>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</si>
  <si>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</si>
  <si>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</si>
  <si>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</si>
  <si>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</si>
  <si>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</si>
  <si>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</si>
  <si>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</si>
  <si>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</si>
  <si>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</si>
  <si>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</si>
  <si>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</si>
  <si>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</si>
  <si>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</si>
  <si>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</si>
  <si>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</si>
  <si>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</si>
  <si>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</si>
  <si>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</si>
  <si>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</si>
  <si>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</si>
  <si>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</si>
  <si>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</si>
  <si>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</si>
  <si>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</si>
  <si>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</si>
  <si>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</si>
  <si>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</si>
  <si>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</si>
  <si>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</si>
  <si>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</si>
  <si>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</si>
  <si>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</si>
  <si>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</si>
  <si>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</si>
  <si>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</si>
  <si>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</si>
  <si>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</si>
  <si>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</si>
  <si>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</si>
  <si>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</si>
  <si>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</si>
  <si>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</si>
  <si>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</si>
  <si>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</si>
  <si>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</si>
  <si>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</si>
  <si>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</si>
  <si>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</si>
  <si>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</si>
  <si>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</si>
  <si>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</si>
  <si>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</si>
  <si>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</si>
  <si>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</si>
  <si>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</si>
  <si>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</si>
  <si>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</si>
  <si>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</si>
  <si>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</si>
  <si>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</si>
  <si>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</si>
  <si>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</si>
  <si>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</si>
  <si>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</si>
  <si>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</si>
  <si>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</si>
  <si>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</si>
  <si>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</si>
  <si>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</si>
  <si>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</si>
  <si>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</si>
  <si>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</si>
  <si>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</si>
  <si>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</si>
  <si>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</si>
  <si>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</si>
  <si>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</si>
  <si>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</si>
  <si>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</si>
  <si>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</si>
  <si>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</si>
  <si>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</si>
  <si>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</si>
  <si>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</si>
  <si>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</si>
  <si>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</si>
  <si>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</si>
  <si>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</si>
  <si>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</si>
  <si>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</si>
  <si>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</si>
  <si>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</si>
  <si>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</si>
  <si>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</si>
  <si>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</si>
  <si>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</si>
  <si>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</si>
  <si>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</si>
  <si>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</si>
  <si>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</si>
  <si>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</si>
  <si>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</si>
  <si>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</si>
  <si>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</si>
  <si>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</si>
  <si>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</si>
  <si>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</si>
  <si>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</si>
  <si>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</si>
  <si>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</si>
  <si>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</si>
  <si>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</si>
  <si>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</si>
  <si>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</si>
  <si>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</si>
  <si>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</si>
  <si>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</si>
  <si>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</si>
  <si>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</si>
  <si>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</si>
  <si>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</si>
  <si>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</si>
  <si>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</si>
  <si>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</si>
  <si>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</si>
  <si>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</si>
  <si>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</si>
  <si>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</si>
  <si>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</si>
  <si>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</si>
  <si>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</si>
  <si>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</si>
  <si>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</si>
  <si>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</si>
  <si>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</si>
  <si>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</si>
  <si>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</si>
  <si>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</si>
  <si>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</si>
  <si>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</si>
  <si>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</si>
  <si>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</si>
  <si>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</si>
  <si>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</si>
  <si>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</si>
  <si>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</si>
  <si>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</si>
  <si>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</si>
  <si>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</si>
  <si>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</si>
  <si>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</si>
  <si>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</si>
  <si>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</si>
  <si>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</si>
  <si>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</si>
  <si>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</si>
  <si>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</si>
  <si>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</si>
  <si>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</si>
  <si>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</si>
  <si>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</si>
  <si>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</si>
  <si>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</si>
  <si>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</si>
  <si>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</si>
  <si>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</si>
  <si>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</si>
  <si>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</si>
  <si>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</si>
  <si>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</si>
  <si>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</si>
  <si>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</si>
  <si>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</si>
  <si>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</si>
  <si>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</si>
  <si>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</si>
  <si>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</si>
  <si>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</si>
  <si>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</si>
  <si>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</si>
  <si>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</si>
  <si>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</si>
  <si>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</si>
  <si>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</si>
  <si>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</si>
  <si>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</si>
  <si>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</si>
  <si>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</si>
  <si>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</si>
  <si>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</si>
  <si>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</si>
  <si>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</si>
  <si>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</si>
  <si>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</si>
  <si>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</si>
  <si>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</si>
  <si>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</si>
  <si>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</si>
  <si>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</si>
  <si>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</si>
  <si>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</si>
  <si>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</si>
  <si>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</si>
  <si>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</si>
  <si>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</si>
  <si>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</si>
  <si>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</si>
  <si>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</si>
  <si>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</si>
  <si>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</si>
  <si>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</si>
  <si>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</si>
  <si>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</si>
  <si>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</si>
  <si>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</si>
  <si>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</si>
  <si>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</si>
  <si>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</si>
  <si>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</si>
  <si>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</si>
  <si>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</si>
  <si>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</si>
  <si>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</si>
  <si>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</si>
  <si>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</si>
  <si>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</si>
  <si>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</si>
  <si>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</si>
  <si>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</si>
  <si>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</si>
  <si>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</si>
  <si>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</si>
  <si>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</si>
  <si>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</si>
  <si>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</si>
  <si>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</si>
  <si>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</si>
  <si>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</si>
  <si>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</si>
  <si>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</si>
  <si>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</si>
  <si>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</si>
  <si>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</si>
  <si>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</si>
  <si>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</si>
  <si>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</si>
  <si>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</si>
  <si>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</si>
  <si>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</si>
  <si>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</si>
  <si>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</si>
  <si>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</si>
  <si>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</si>
  <si>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</si>
  <si>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</si>
  <si>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</si>
  <si>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</si>
  <si>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</si>
  <si>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</si>
  <si>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</si>
  <si>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</si>
  <si>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</si>
  <si>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</si>
  <si>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</si>
  <si>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</si>
  <si>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</si>
  <si>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</si>
  <si>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</si>
  <si>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</si>
  <si>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</si>
  <si>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</si>
  <si>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</si>
  <si>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</si>
  <si>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</si>
  <si>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</si>
  <si>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</si>
  <si>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</si>
  <si>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</si>
  <si>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</si>
  <si>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</si>
  <si>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</si>
  <si>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</si>
  <si>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</si>
  <si>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</si>
  <si>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</si>
  <si>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</si>
  <si>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</si>
  <si>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</si>
  <si>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</si>
  <si>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</si>
  <si>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</si>
  <si>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</si>
  <si>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</si>
  <si>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</si>
  <si>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</si>
  <si>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</si>
  <si>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</si>
  <si>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</si>
  <si>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</si>
  <si>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</si>
  <si>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</si>
  <si>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</si>
  <si>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</si>
  <si>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</si>
  <si>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</si>
  <si>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</si>
  <si>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</si>
  <si>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</si>
  <si>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</si>
  <si>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</si>
  <si>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</si>
  <si>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</si>
  <si>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</si>
  <si>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</si>
  <si>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</si>
  <si>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</si>
  <si>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</si>
  <si>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</si>
  <si>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</si>
  <si>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</si>
  <si>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</si>
  <si>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</si>
  <si>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</si>
  <si>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</si>
  <si>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</si>
  <si>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</si>
  <si>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</si>
  <si>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</si>
  <si>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</si>
  <si>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</si>
  <si>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</si>
  <si>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</si>
  <si>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</si>
  <si>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</si>
  <si>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</si>
  <si>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</si>
  <si>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</si>
  <si>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</si>
  <si>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</si>
  <si>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</si>
  <si>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</si>
  <si>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</si>
  <si>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</si>
  <si>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</si>
  <si>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</si>
  <si>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</si>
  <si>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</si>
  <si>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</si>
  <si>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</si>
  <si>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</si>
  <si>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</si>
  <si>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</si>
  <si>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</si>
  <si>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</si>
  <si>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</si>
  <si>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</si>
  <si>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</si>
  <si>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</si>
  <si>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</si>
  <si>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</si>
  <si>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</si>
  <si>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</si>
  <si>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</si>
  <si>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</si>
  <si>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</si>
  <si>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</si>
  <si>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</si>
  <si>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</si>
  <si>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</si>
  <si>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</si>
  <si>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</si>
  <si>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</si>
  <si>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</si>
  <si>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</si>
  <si>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</si>
  <si>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</si>
  <si>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</si>
  <si>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</si>
  <si>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</si>
  <si>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</si>
  <si>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</si>
  <si>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</si>
  <si>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</si>
  <si>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</si>
  <si>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</si>
  <si>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</si>
  <si>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</si>
  <si>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</si>
  <si>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</si>
  <si>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</si>
  <si>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</si>
  <si>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</si>
  <si>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</si>
  <si>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</si>
  <si>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</si>
  <si>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</si>
  <si>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</si>
  <si>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</si>
  <si>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</si>
  <si>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</si>
  <si>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</si>
  <si>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</si>
  <si>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</si>
  <si>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</si>
  <si>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</si>
  <si>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</si>
  <si>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</si>
  <si>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</si>
  <si>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</si>
  <si>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</si>
  <si>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</si>
  <si>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</si>
  <si>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</si>
  <si>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</si>
  <si>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</si>
  <si>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</si>
  <si>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</si>
  <si>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</si>
  <si>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</si>
  <si>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</si>
  <si>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</si>
  <si>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</si>
  <si>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</si>
  <si>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</si>
  <si>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</si>
  <si>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</si>
  <si>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</si>
  <si>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</si>
  <si>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</si>
  <si>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</si>
  <si>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</si>
  <si>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</si>
  <si>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</si>
  <si>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</si>
  <si>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</si>
  <si>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</si>
  <si>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</si>
  <si>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</si>
  <si>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</si>
  <si>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</si>
  <si>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</si>
  <si>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</si>
  <si>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</si>
  <si>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</si>
  <si>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</si>
  <si>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</si>
  <si>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</si>
  <si>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</si>
  <si>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</si>
  <si>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</si>
  <si>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</si>
  <si>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</si>
  <si>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</si>
  <si>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</si>
  <si>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</si>
  <si>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</si>
  <si>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</si>
  <si>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</si>
  <si>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</si>
  <si>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</si>
  <si>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</si>
  <si>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</si>
  <si>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</si>
  <si>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</si>
  <si>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</si>
  <si>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</si>
  <si>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</si>
  <si>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</si>
  <si>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</si>
  <si>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</si>
  <si>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</si>
  <si>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</si>
  <si>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</si>
  <si>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</si>
  <si>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</si>
  <si>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</si>
  <si>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</si>
  <si>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</si>
  <si>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</si>
  <si>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</si>
  <si>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</si>
  <si>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</si>
  <si>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</si>
  <si>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</si>
  <si>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</si>
  <si>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</si>
  <si>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</si>
  <si>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</si>
  <si>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</si>
  <si>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</si>
  <si>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</si>
  <si>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</si>
  <si>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</si>
  <si>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</si>
  <si>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</si>
  <si>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</si>
  <si>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</si>
  <si>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</si>
  <si>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</si>
  <si>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</si>
  <si>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</si>
  <si>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</si>
  <si>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</si>
  <si>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</si>
  <si>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</si>
  <si>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</si>
  <si>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</si>
  <si>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</si>
  <si>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</si>
  <si>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</si>
  <si>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</si>
  <si>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</si>
  <si>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</si>
  <si>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</si>
  <si>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</si>
  <si>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</si>
  <si>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</si>
  <si>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</si>
  <si>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</si>
  <si>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</si>
  <si>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</si>
  <si>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</si>
  <si>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</si>
  <si>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</si>
  <si>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</si>
  <si>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</si>
  <si>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</si>
  <si>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</si>
  <si>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</si>
  <si>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</si>
  <si>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</si>
  <si>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</si>
  <si>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</si>
  <si>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</si>
  <si>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</si>
  <si>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</si>
  <si>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</si>
  <si>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</si>
  <si>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</si>
  <si>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</si>
  <si>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</si>
  <si>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</si>
  <si>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</si>
  <si>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</si>
  <si>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</si>
  <si>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</si>
  <si>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</si>
  <si>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</si>
  <si>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</si>
  <si>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</si>
  <si>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</si>
  <si>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</si>
  <si>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</si>
  <si>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</si>
  <si>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</si>
  <si>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</si>
  <si>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</si>
  <si>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</si>
  <si>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</si>
  <si>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</si>
  <si>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</si>
  <si>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</si>
  <si>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</si>
  <si>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</si>
  <si>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</si>
  <si>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</si>
  <si>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</si>
  <si>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</si>
  <si>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</si>
  <si>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</si>
  <si>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</si>
  <si>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</si>
  <si>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</si>
  <si>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</si>
  <si>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</si>
  <si>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</si>
  <si>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</si>
  <si>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</si>
  <si>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</si>
  <si>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</si>
  <si>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</si>
  <si>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</si>
  <si>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</si>
  <si>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</si>
  <si>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</si>
  <si>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</si>
  <si>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</si>
  <si>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</si>
  <si>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</si>
  <si>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</si>
  <si>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</si>
  <si>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</si>
  <si>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</si>
  <si>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</si>
  <si>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</si>
  <si>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</si>
  <si>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</si>
  <si>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</si>
  <si>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</si>
  <si>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</si>
  <si>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</si>
  <si>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</si>
  <si>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</si>
  <si>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</si>
  <si>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</si>
  <si>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</si>
  <si>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</si>
  <si>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</si>
  <si>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</si>
  <si>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</si>
  <si>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</si>
  <si>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</si>
  <si>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</si>
  <si>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</si>
  <si>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</si>
  <si>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</si>
  <si>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</si>
  <si>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</si>
  <si>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</si>
  <si>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</si>
  <si>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</si>
  <si>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</si>
  <si>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</si>
  <si>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</si>
  <si>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</si>
  <si>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</si>
  <si>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</si>
  <si>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</si>
  <si>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</si>
  <si>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</si>
  <si>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</si>
  <si>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</si>
  <si>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</si>
  <si>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</si>
  <si>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</si>
  <si>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</si>
  <si>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</si>
  <si>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</si>
  <si>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</si>
  <si>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</si>
  <si>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</si>
  <si>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</si>
  <si>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</si>
  <si>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</si>
  <si>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</si>
  <si>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</si>
  <si>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</si>
  <si>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</si>
  <si>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</si>
  <si>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</si>
  <si>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</si>
  <si>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</si>
  <si>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</si>
  <si>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</si>
  <si>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</si>
  <si>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</si>
  <si>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</si>
  <si>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</si>
  <si>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</si>
  <si>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</si>
  <si>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</si>
  <si>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</si>
  <si>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</si>
  <si>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</si>
  <si>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</si>
  <si>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</si>
  <si>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</si>
  <si>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</si>
  <si>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</si>
  <si>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</si>
  <si>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</si>
  <si>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</si>
  <si>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</si>
  <si>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</si>
  <si>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</si>
  <si>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</si>
  <si>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</si>
  <si>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</si>
  <si>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</si>
  <si>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</si>
  <si>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</si>
  <si>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</si>
  <si>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</si>
  <si>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</si>
  <si>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</si>
  <si>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</si>
  <si>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</si>
  <si>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</si>
  <si>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</si>
  <si>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</si>
  <si>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</si>
  <si>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</si>
  <si>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</si>
  <si>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</si>
  <si>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</si>
  <si>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</si>
  <si>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</si>
  <si>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</si>
  <si>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</si>
  <si>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</si>
  <si>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</si>
  <si>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</si>
  <si>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</si>
  <si>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</si>
  <si>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</si>
  <si>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</si>
  <si>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</si>
  <si>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</si>
  <si>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</si>
  <si>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</si>
  <si>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</si>
  <si>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</si>
  <si>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</si>
  <si>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</si>
  <si>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</si>
  <si>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</si>
  <si>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</si>
  <si>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</si>
  <si>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</si>
  <si>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</si>
  <si>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</si>
  <si>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</si>
  <si>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</si>
  <si>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</si>
  <si>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</si>
  <si>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</si>
  <si>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</si>
  <si>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</si>
  <si>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</si>
  <si>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</si>
  <si>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</si>
  <si>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</si>
  <si>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</si>
  <si>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</si>
  <si>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</si>
  <si>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</si>
  <si>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</si>
  <si>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</si>
  <si>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</si>
  <si>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</si>
  <si>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</si>
  <si>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</si>
  <si>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</si>
  <si>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</si>
  <si>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</si>
  <si>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</si>
  <si>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</si>
  <si>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</si>
  <si>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</si>
  <si>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</si>
  <si>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</si>
  <si>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</si>
  <si>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</si>
  <si>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</si>
  <si>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</si>
  <si>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</si>
  <si>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</si>
  <si>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</si>
  <si>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</si>
  <si>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</si>
  <si>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</si>
  <si>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</si>
  <si>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</si>
  <si>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</si>
  <si>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</si>
  <si>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</si>
  <si>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</si>
  <si>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</si>
  <si>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</si>
  <si>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</si>
  <si>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</si>
  <si>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</si>
  <si>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</si>
  <si>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</si>
  <si>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</si>
  <si>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</si>
  <si>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</si>
  <si>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</si>
  <si>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</si>
  <si>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</si>
  <si>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</si>
  <si>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</si>
  <si>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</si>
  <si>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</si>
  <si>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</si>
  <si>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</si>
  <si>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</si>
  <si>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</si>
  <si>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</si>
  <si>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</si>
  <si>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</si>
  <si>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</si>
  <si>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</si>
  <si>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</si>
  <si>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</si>
  <si>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</si>
  <si>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</si>
  <si>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</si>
  <si>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</si>
  <si>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</si>
  <si>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</si>
  <si>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</si>
  <si>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</si>
  <si>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</si>
  <si>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</si>
  <si>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</si>
  <si>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</si>
  <si>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</si>
  <si>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</si>
  <si>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</si>
  <si>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</si>
  <si>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</si>
  <si>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</si>
  <si>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</si>
  <si>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</si>
  <si>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</si>
  <si>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</si>
  <si>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</si>
  <si>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</si>
  <si>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</si>
  <si>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</si>
  <si>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</si>
  <si>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</si>
  <si>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</si>
  <si>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</si>
  <si>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</si>
  <si>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</si>
  <si>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</si>
  <si>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</si>
  <si>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</si>
  <si>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</si>
  <si>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</si>
  <si>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</si>
  <si>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</si>
  <si>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</si>
  <si>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</si>
  <si>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</si>
  <si>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</si>
  <si>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</si>
  <si>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</si>
  <si>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</si>
  <si>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</si>
  <si>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</si>
  <si>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</si>
  <si>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</si>
  <si>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</si>
  <si>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</si>
  <si>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</si>
  <si>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</si>
  <si>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</si>
  <si>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</si>
  <si>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</si>
  <si>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</si>
  <si>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</si>
  <si>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</si>
  <si>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</si>
  <si>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</si>
  <si>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</si>
  <si>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</si>
  <si>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</si>
  <si>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</si>
  <si>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</si>
  <si>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</si>
  <si>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</si>
  <si>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</si>
  <si>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</si>
  <si>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</si>
  <si>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</si>
  <si>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</si>
  <si>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</si>
  <si>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</si>
  <si>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</si>
  <si>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</si>
  <si>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</si>
  <si>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</si>
  <si>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</si>
  <si>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</si>
  <si>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</si>
  <si>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</si>
  <si>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</si>
  <si>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</si>
  <si>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</si>
  <si>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</si>
  <si>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</si>
  <si>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</si>
  <si>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</si>
  <si>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</si>
  <si>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</si>
  <si>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</si>
  <si>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</si>
  <si>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</si>
  <si>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</si>
  <si>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</si>
  <si>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</si>
  <si>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</si>
  <si>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</si>
  <si>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</si>
  <si>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</si>
  <si>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</si>
  <si>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</si>
  <si>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</si>
  <si>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</si>
  <si>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</si>
  <si>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</si>
  <si>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</si>
  <si>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</si>
  <si>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</si>
  <si>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</si>
  <si>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</si>
  <si>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</si>
  <si>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</si>
  <si>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</si>
  <si>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</si>
  <si>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</si>
  <si>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</si>
  <si>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</si>
  <si>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</si>
  <si>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</si>
  <si>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</si>
  <si>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</si>
  <si>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</si>
  <si>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</si>
  <si>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</si>
  <si>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</si>
  <si>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</si>
  <si>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</si>
  <si>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</si>
  <si>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</si>
  <si>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</si>
  <si>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</si>
  <si>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</si>
  <si>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</si>
  <si>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</si>
  <si>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</si>
  <si>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</si>
  <si>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</si>
  <si>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</si>
  <si>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</si>
  <si>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</si>
  <si>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</si>
  <si>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</si>
  <si>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</si>
  <si>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</si>
  <si>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</si>
  <si>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</si>
  <si>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</si>
  <si>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</si>
  <si>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</si>
  <si>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</si>
  <si>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</si>
  <si>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</si>
  <si>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</si>
  <si>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</si>
  <si>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</si>
  <si>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</si>
  <si>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</si>
  <si>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</si>
  <si>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</si>
  <si>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</si>
  <si>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</si>
  <si>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</si>
  <si>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</si>
  <si>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</si>
  <si>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</si>
  <si>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</si>
  <si>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</si>
  <si>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</si>
  <si>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</si>
  <si>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</si>
  <si>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</si>
  <si>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</si>
  <si>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</si>
  <si>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</si>
  <si>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</si>
  <si>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</si>
  <si>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</si>
  <si>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</si>
  <si>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</si>
  <si>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</si>
  <si>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</si>
  <si>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</si>
  <si>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</si>
  <si>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</si>
  <si>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</si>
  <si>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</si>
  <si>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</si>
  <si>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</si>
  <si>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</si>
  <si>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</si>
  <si>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</si>
  <si>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</si>
  <si>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</si>
  <si>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</si>
  <si>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</si>
  <si>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</si>
  <si>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</si>
  <si>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</si>
  <si>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</si>
  <si>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</si>
  <si>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</si>
  <si>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</si>
  <si>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</si>
  <si>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</si>
  <si>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</si>
  <si>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</si>
  <si>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</si>
  <si>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</si>
  <si>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</si>
  <si>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</si>
  <si>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</si>
  <si>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</si>
  <si>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</si>
  <si>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</si>
  <si>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</si>
  <si>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</si>
  <si>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</si>
  <si>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</si>
  <si>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</si>
  <si>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</si>
  <si>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</si>
  <si>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</si>
  <si>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</si>
  <si>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</si>
  <si>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</si>
  <si>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</si>
  <si>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</si>
  <si>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</si>
  <si>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</si>
  <si>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</si>
  <si>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</si>
  <si>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</si>
  <si>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</si>
  <si>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</si>
  <si>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</si>
  <si>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</si>
  <si>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</si>
  <si>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</si>
  <si>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</si>
  <si>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</si>
  <si>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</si>
  <si>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</si>
  <si>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</si>
  <si>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</si>
  <si>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</si>
  <si>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</si>
  <si>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</si>
  <si>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</si>
  <si>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</si>
  <si>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</si>
  <si>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</si>
  <si>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</si>
  <si>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</si>
  <si>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</si>
  <si>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</si>
  <si>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</si>
  <si>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</si>
  <si>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</si>
  <si>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</si>
  <si>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</si>
  <si>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</si>
  <si>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</si>
  <si>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</si>
  <si>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</si>
  <si>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</si>
  <si>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</si>
  <si>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</si>
  <si>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</si>
  <si>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</si>
  <si>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</si>
  <si>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</si>
  <si>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</si>
  <si>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</si>
  <si>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</si>
  <si>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</si>
  <si>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</si>
  <si>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</si>
  <si>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</si>
  <si>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</si>
  <si>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</si>
  <si>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</si>
  <si>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</si>
  <si>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</si>
  <si>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</si>
  <si>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</si>
  <si>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</si>
  <si>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</si>
  <si>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</si>
  <si>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</si>
  <si>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</si>
  <si>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</si>
  <si>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</si>
  <si>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</si>
  <si>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</si>
  <si>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</si>
  <si>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</si>
  <si>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</si>
  <si>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</si>
  <si>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</si>
  <si>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</si>
  <si>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</si>
  <si>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</si>
  <si>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</si>
  <si>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</si>
  <si>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</si>
  <si>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</si>
  <si>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</si>
  <si>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</si>
  <si>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</si>
  <si>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</si>
  <si>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</si>
  <si>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</si>
  <si>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</si>
  <si>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</si>
  <si>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</si>
  <si>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</si>
  <si>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</si>
  <si>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</si>
  <si>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</si>
  <si>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</si>
  <si>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</si>
  <si>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</si>
  <si>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</si>
  <si>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</si>
  <si>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</si>
  <si>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</si>
  <si>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</si>
  <si>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</si>
  <si>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</si>
  <si>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</si>
  <si>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</si>
  <si>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</si>
  <si>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</si>
  <si>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</si>
  <si>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</si>
  <si>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</si>
  <si>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</si>
  <si>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</si>
  <si>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</si>
  <si>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</si>
  <si>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</si>
  <si>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</si>
  <si>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</si>
  <si>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</si>
  <si>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</si>
  <si>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</si>
  <si>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</si>
  <si>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</si>
  <si>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</si>
  <si>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</si>
  <si>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</si>
  <si>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</si>
  <si>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</si>
  <si>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</si>
  <si>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</si>
  <si>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</si>
  <si>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</si>
  <si>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</si>
  <si>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</si>
  <si>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</si>
  <si>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</si>
  <si>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</si>
  <si>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</si>
  <si>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</si>
  <si>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</si>
  <si>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</si>
  <si>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</si>
  <si>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</si>
  <si>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</si>
  <si>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</si>
  <si>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</si>
  <si>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</si>
  <si>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</si>
  <si>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</si>
  <si>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</si>
  <si>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</si>
  <si>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</si>
  <si>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</si>
  <si>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</si>
  <si>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</si>
  <si>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</si>
  <si>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</si>
  <si>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</si>
  <si>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</si>
  <si>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</si>
  <si>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</si>
  <si>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</si>
  <si>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</si>
  <si>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</si>
  <si>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</si>
  <si>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</si>
  <si>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</si>
  <si>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</si>
  <si>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</si>
  <si>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</si>
  <si>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</si>
  <si>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</si>
  <si>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</si>
  <si>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</si>
  <si>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</si>
  <si>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</si>
  <si>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</si>
  <si>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</si>
  <si>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</si>
  <si>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</si>
  <si>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</si>
  <si>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</si>
  <si>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</si>
  <si>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</si>
  <si>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</si>
  <si>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</si>
  <si>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</si>
  <si>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</si>
  <si>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</si>
  <si>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</si>
  <si>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</si>
  <si>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</si>
  <si>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</si>
  <si>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</si>
  <si>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</si>
  <si>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</si>
  <si>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</si>
  <si>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</si>
  <si>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</si>
  <si>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</si>
  <si>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</si>
  <si>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</si>
  <si>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</si>
  <si>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</si>
  <si>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</si>
  <si>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</si>
  <si>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</si>
  <si>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</si>
  <si>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</si>
  <si>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</si>
  <si>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</si>
  <si>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</si>
  <si>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</si>
  <si>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</si>
  <si>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</si>
  <si>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</si>
  <si>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</si>
  <si>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</si>
  <si>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</si>
  <si>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</si>
  <si>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</si>
  <si>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</si>
  <si>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</si>
  <si>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</si>
  <si>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</si>
  <si>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</si>
  <si>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</si>
  <si>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</si>
  <si>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</si>
  <si>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</si>
  <si>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</si>
  <si>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</si>
  <si>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</si>
  <si>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</si>
  <si>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</si>
  <si>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</si>
  <si>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</si>
  <si>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</si>
  <si>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</si>
  <si>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</si>
  <si>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</si>
  <si>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</si>
  <si>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</si>
  <si>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</si>
  <si>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</si>
  <si>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</si>
  <si>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</si>
  <si>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</si>
  <si>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</si>
  <si>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</si>
  <si>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</si>
  <si>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</si>
  <si>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</si>
  <si>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</si>
  <si>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</si>
  <si>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</si>
  <si>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</si>
  <si>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</si>
  <si>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</si>
  <si>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</si>
  <si>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</si>
  <si>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</si>
  <si>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</si>
  <si>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</si>
  <si>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</si>
  <si>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</si>
  <si>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</si>
  <si>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</si>
  <si>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</si>
  <si>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</si>
  <si>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</si>
  <si>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</si>
  <si>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</si>
  <si>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</si>
  <si>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</si>
  <si>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</si>
  <si>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</si>
  <si>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</si>
  <si>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</si>
  <si>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</si>
  <si>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</si>
  <si>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</si>
  <si>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</si>
  <si>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</si>
  <si>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</si>
  <si>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</si>
  <si>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</si>
  <si>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</si>
  <si>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</si>
  <si>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</si>
  <si>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</si>
  <si>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</si>
  <si>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</si>
  <si>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</si>
  <si>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</si>
  <si>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</si>
  <si>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</si>
  <si>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</si>
  <si>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</si>
  <si>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</si>
  <si>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</si>
  <si>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</si>
  <si>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</si>
  <si>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</si>
  <si>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</si>
  <si>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</si>
  <si>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</si>
  <si>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</si>
  <si>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</si>
  <si>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</si>
  <si>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</si>
  <si>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</si>
  <si>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</si>
  <si>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</si>
  <si>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</si>
  <si>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</si>
  <si>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</si>
  <si>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</si>
  <si>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</si>
  <si>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</si>
  <si>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</si>
  <si>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</si>
  <si>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</si>
  <si>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</si>
  <si>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</si>
  <si>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</si>
  <si>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</si>
  <si>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</si>
  <si>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</si>
  <si>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</si>
  <si>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</si>
  <si>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</si>
  <si>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</si>
  <si>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</si>
  <si>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</si>
  <si>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</si>
  <si>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</si>
  <si>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</si>
  <si>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</si>
  <si>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</si>
  <si>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</si>
  <si>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</si>
  <si>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</si>
  <si>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</si>
  <si>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</si>
  <si>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</si>
  <si>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</si>
  <si>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</si>
  <si>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</si>
  <si>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</si>
  <si>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</si>
  <si>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</si>
  <si>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</si>
  <si>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</si>
  <si>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</si>
  <si>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</si>
  <si>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</si>
  <si>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</si>
  <si>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</si>
  <si>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</si>
  <si>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</si>
  <si>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</si>
  <si>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</si>
  <si>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</si>
  <si>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</si>
  <si>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</si>
  <si>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</si>
  <si>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</si>
  <si>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</si>
  <si>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</si>
  <si>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</si>
  <si>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</si>
  <si>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</si>
  <si>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</si>
  <si>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</si>
  <si>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</si>
  <si>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</si>
  <si>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</si>
  <si>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</si>
  <si>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</si>
  <si>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</si>
  <si>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</si>
  <si>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</si>
  <si>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</si>
  <si>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</si>
  <si>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</si>
  <si>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</si>
  <si>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</si>
  <si>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</si>
  <si>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</si>
  <si>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</si>
  <si>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</si>
  <si>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</si>
  <si>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</si>
  <si>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</si>
  <si>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</si>
  <si>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</si>
  <si>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</si>
  <si>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</si>
  <si>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</si>
  <si>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</si>
  <si>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</si>
  <si>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</si>
  <si>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</si>
  <si>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</si>
  <si>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</si>
  <si>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</si>
  <si>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</si>
  <si>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</si>
  <si>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</si>
  <si>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</si>
  <si>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</si>
  <si>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</si>
  <si>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</si>
  <si>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</si>
  <si>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</si>
  <si>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</si>
  <si>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</si>
  <si>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</si>
  <si>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</si>
  <si>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</si>
  <si>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</si>
  <si>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</si>
  <si>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</si>
  <si>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</si>
  <si>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</si>
  <si>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</si>
  <si>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</si>
  <si>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</si>
  <si>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</si>
  <si>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</si>
  <si>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</si>
  <si>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</si>
  <si>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</si>
  <si>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</si>
  <si>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</si>
  <si>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</si>
  <si>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</si>
  <si>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</si>
  <si>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</si>
  <si>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</si>
  <si>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</si>
  <si>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</si>
  <si>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</si>
  <si>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</si>
  <si>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</si>
  <si>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</si>
  <si>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</si>
  <si>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</si>
  <si>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</si>
  <si>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</si>
  <si>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</si>
  <si>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</si>
  <si>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</si>
  <si>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</si>
  <si>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</si>
  <si>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</si>
  <si>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</si>
  <si>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</si>
  <si>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</si>
  <si>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</si>
  <si>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</si>
  <si>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</si>
  <si>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</si>
  <si>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</si>
  <si>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</si>
  <si>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</si>
  <si>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</si>
  <si>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</si>
  <si>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</si>
  <si>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</si>
  <si>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</si>
  <si>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</si>
  <si>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</si>
  <si>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</si>
  <si>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</si>
  <si>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</si>
  <si>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</si>
  <si>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</si>
  <si>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</si>
  <si>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</si>
  <si>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</si>
  <si>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</si>
  <si>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</si>
  <si>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</si>
  <si>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</si>
  <si>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</si>
  <si>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</si>
  <si>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</si>
  <si>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</si>
  <si>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</si>
  <si>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</si>
  <si>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</si>
  <si>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</si>
  <si>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</si>
  <si>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</si>
  <si>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</si>
  <si>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</si>
  <si>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</si>
  <si>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</si>
  <si>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</si>
  <si>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</si>
  <si>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</si>
  <si>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</si>
  <si>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</si>
  <si>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</si>
  <si>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</si>
  <si>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</si>
  <si>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</si>
  <si>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</si>
  <si>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</si>
  <si>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</si>
  <si>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</si>
  <si>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</si>
  <si>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</si>
  <si>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</si>
  <si>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</si>
  <si>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</si>
  <si>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</si>
  <si>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</si>
  <si>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</si>
  <si>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</si>
  <si>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</si>
  <si>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</si>
  <si>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</si>
  <si>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</si>
  <si>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</si>
  <si>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</si>
  <si>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</si>
  <si>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</si>
  <si>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</si>
  <si>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</si>
  <si>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</si>
  <si>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</si>
  <si>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</si>
  <si>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</si>
  <si>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</si>
  <si>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</si>
  <si>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</si>
  <si>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</si>
  <si>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</si>
  <si>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</si>
  <si>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</si>
  <si>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</si>
  <si>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</si>
  <si>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</si>
  <si>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</si>
  <si>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</si>
  <si>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</si>
  <si>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</si>
  <si>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</si>
  <si>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</si>
  <si>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</si>
  <si>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</si>
  <si>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</si>
  <si>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</si>
  <si>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</si>
  <si>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</si>
  <si>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</si>
  <si>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</si>
  <si>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</si>
  <si>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</si>
  <si>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</si>
  <si>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</si>
  <si>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</si>
  <si>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</si>
  <si>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</si>
  <si>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</si>
  <si>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</si>
  <si>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</si>
  <si>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</si>
  <si>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</si>
  <si>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</si>
  <si>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</si>
  <si>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</si>
  <si>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</si>
  <si>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</si>
  <si>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</si>
  <si>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</si>
  <si>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</si>
  <si>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</si>
  <si>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</si>
  <si>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</si>
  <si>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</si>
  <si>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</si>
  <si>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</si>
  <si>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</si>
  <si>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</si>
  <si>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</si>
  <si>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</si>
  <si>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</si>
  <si>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</si>
  <si>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</si>
  <si>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</si>
  <si>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</si>
  <si>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</si>
  <si>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</si>
  <si>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</si>
  <si>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</si>
  <si>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</si>
  <si>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</si>
  <si>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</si>
  <si>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</si>
  <si>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</si>
  <si>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</si>
  <si>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</si>
  <si>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</si>
  <si>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</si>
  <si>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</si>
  <si>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</si>
  <si>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</si>
  <si>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</si>
  <si>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</si>
  <si>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</si>
  <si>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</si>
  <si>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</si>
  <si>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</si>
  <si>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</si>
  <si>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</si>
  <si>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</si>
  <si>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</si>
  <si>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</si>
  <si>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</si>
  <si>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</si>
  <si>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</si>
  <si>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</si>
  <si>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</si>
  <si>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</si>
  <si>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</si>
  <si>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</si>
  <si>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</si>
  <si>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</si>
  <si>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</si>
  <si>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</si>
  <si>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</si>
  <si>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</si>
  <si>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</si>
  <si>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</si>
  <si>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</si>
  <si>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</si>
  <si>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</si>
  <si>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</si>
  <si>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</si>
  <si>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</si>
  <si>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</si>
  <si>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</si>
  <si>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</si>
  <si>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</si>
  <si>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</si>
  <si>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</si>
  <si>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</si>
  <si>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</si>
  <si>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</si>
  <si>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</si>
  <si>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</si>
  <si>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</si>
  <si>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</si>
  <si>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</si>
  <si>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</si>
  <si>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</si>
  <si>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</si>
  <si>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</si>
  <si>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</si>
  <si>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</si>
  <si>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</si>
  <si>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</si>
  <si>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</si>
  <si>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</si>
  <si>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</si>
  <si>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</si>
  <si>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</si>
  <si>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</si>
  <si>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</si>
  <si>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</si>
  <si>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</si>
  <si>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</si>
  <si>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</si>
  <si>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</si>
  <si>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</si>
  <si>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</si>
  <si>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</si>
  <si>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</si>
  <si>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</si>
  <si>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</si>
  <si>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</si>
  <si>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</si>
  <si>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</si>
  <si>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</si>
  <si>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</si>
  <si>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</si>
  <si>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</si>
  <si>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</si>
  <si>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</si>
  <si>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</si>
  <si>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</si>
  <si>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</si>
  <si>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</si>
  <si>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</si>
  <si>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</si>
  <si>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</si>
  <si>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</si>
  <si>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</si>
  <si>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</si>
  <si>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</si>
  <si>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</si>
  <si>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</si>
  <si>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</si>
  <si>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</si>
  <si>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</si>
  <si>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</si>
  <si>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</si>
  <si>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</si>
  <si>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</si>
  <si>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</si>
  <si>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</si>
  <si>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</si>
  <si>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</si>
  <si>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</si>
  <si>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</si>
  <si>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</si>
  <si>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</si>
  <si>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</si>
  <si>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</si>
  <si>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</si>
  <si>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</si>
  <si>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</si>
  <si>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</si>
  <si>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</si>
  <si>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</si>
  <si>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</si>
  <si>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</si>
  <si>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</si>
  <si>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</si>
  <si>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</si>
  <si>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</si>
  <si>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</si>
  <si>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</si>
  <si>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</si>
  <si>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</si>
  <si>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</si>
  <si>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</si>
  <si>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</si>
  <si>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</si>
  <si>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</si>
  <si>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</si>
  <si>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</si>
  <si>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</si>
  <si>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</si>
  <si>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</si>
  <si>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</si>
  <si>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</si>
  <si>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</si>
  <si>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</si>
  <si>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</si>
  <si>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</si>
  <si>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</si>
  <si>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</si>
  <si>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</si>
  <si>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</si>
  <si>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</si>
  <si>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</si>
  <si>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</si>
  <si>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</si>
  <si>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</si>
  <si>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</si>
  <si>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</si>
  <si>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</si>
  <si>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</si>
  <si>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</si>
  <si>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</si>
  <si>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</si>
  <si>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</si>
  <si>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</si>
  <si>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</si>
  <si>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</si>
  <si>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</si>
  <si>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</si>
  <si>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</si>
  <si>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</si>
  <si>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</si>
  <si>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</si>
  <si>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</si>
  <si>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</si>
  <si>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</si>
  <si>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</si>
  <si>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</si>
  <si>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</si>
  <si>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</si>
  <si>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</si>
  <si>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</si>
  <si>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</si>
  <si>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</si>
  <si>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</si>
  <si>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</si>
  <si>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</si>
  <si>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</si>
  <si>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</si>
  <si>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</si>
  <si>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</si>
  <si>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</si>
  <si>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</si>
  <si>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</si>
  <si>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</si>
  <si>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</si>
  <si>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</si>
  <si>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</si>
  <si>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</si>
  <si>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</si>
  <si>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</si>
  <si>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</si>
  <si>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</si>
  <si>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</si>
  <si>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</si>
  <si>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</si>
  <si>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</si>
  <si>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</si>
  <si>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</si>
  <si>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</si>
  <si>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</si>
  <si>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</si>
  <si>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</si>
  <si>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</si>
  <si>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</si>
  <si>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</si>
  <si>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</si>
  <si>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</si>
  <si>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</si>
  <si>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</si>
  <si>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</si>
  <si>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</si>
  <si>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</si>
  <si>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</si>
  <si>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</si>
  <si>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</si>
  <si>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</si>
  <si>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</si>
  <si>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</si>
  <si>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</si>
  <si>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</si>
  <si>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</si>
  <si>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</si>
  <si>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</si>
  <si>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</si>
  <si>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</si>
  <si>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</si>
  <si>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</si>
  <si>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</si>
  <si>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</si>
  <si>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</si>
  <si>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</si>
  <si>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</si>
  <si>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</si>
  <si>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</si>
  <si>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</si>
  <si>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</si>
  <si>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</si>
  <si>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</si>
  <si>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</si>
  <si>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</si>
  <si>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</si>
  <si>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</si>
  <si>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</si>
  <si>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</si>
  <si>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</si>
  <si>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</si>
  <si>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</si>
  <si>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</si>
  <si>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</si>
  <si>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</si>
  <si>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</si>
  <si>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</si>
  <si>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</si>
  <si>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</si>
  <si>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</si>
  <si>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</si>
  <si>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</si>
  <si>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</si>
  <si>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</si>
  <si>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</si>
  <si>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</si>
  <si>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</si>
  <si>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</si>
  <si>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</si>
  <si>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</si>
  <si>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</si>
  <si>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</si>
  <si>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</si>
  <si>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</si>
  <si>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</si>
  <si>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</si>
  <si>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</si>
  <si>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</si>
  <si>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</si>
  <si>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</si>
  <si>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</si>
  <si>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</si>
  <si>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</si>
  <si>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</si>
  <si>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</si>
  <si>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</si>
  <si>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</si>
  <si>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</si>
  <si>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</si>
  <si>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</si>
  <si>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</si>
  <si>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</si>
  <si>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</si>
  <si>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</si>
  <si>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</si>
  <si>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</si>
  <si>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</si>
  <si>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</si>
  <si>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</si>
  <si>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</si>
  <si>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</si>
  <si>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</si>
  <si>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</si>
  <si>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</si>
  <si>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</si>
  <si>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</si>
  <si>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</si>
  <si>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</si>
  <si>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</si>
  <si>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</si>
  <si>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</si>
  <si>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</si>
  <si>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</si>
  <si>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</si>
  <si>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</si>
  <si>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</si>
  <si>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</si>
  <si>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</si>
  <si>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</si>
  <si>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</si>
  <si>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</si>
  <si>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</si>
  <si>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</si>
  <si>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</si>
  <si>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</si>
  <si>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</si>
  <si>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</si>
  <si>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</si>
  <si>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</si>
  <si>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</si>
  <si>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</si>
  <si>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</si>
  <si>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</si>
  <si>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</si>
  <si>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</si>
  <si>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</si>
  <si>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</si>
  <si>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</si>
  <si>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</si>
  <si>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</si>
  <si>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</si>
  <si>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</si>
  <si>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</si>
  <si>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</si>
  <si>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</si>
  <si>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</si>
  <si>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</si>
  <si>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</si>
  <si>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</si>
  <si>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</si>
  <si>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</si>
  <si>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</si>
  <si>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</si>
  <si>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</si>
  <si>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</si>
  <si>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</si>
  <si>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</si>
  <si>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</si>
  <si>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</si>
  <si>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</si>
  <si>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</si>
  <si>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</si>
  <si>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</si>
  <si>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</si>
  <si>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</si>
  <si>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</si>
  <si>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</si>
  <si>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</si>
  <si>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</si>
  <si>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</si>
  <si>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</si>
  <si>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</si>
  <si>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</si>
  <si>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</si>
  <si>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</si>
  <si>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</si>
  <si>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</si>
  <si>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</si>
  <si>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</si>
  <si>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</si>
  <si>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</si>
  <si>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</si>
  <si>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</si>
  <si>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</si>
  <si>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</si>
  <si>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</si>
  <si>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</si>
  <si>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</si>
  <si>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</si>
  <si>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</si>
  <si>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</si>
  <si>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</si>
  <si>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</si>
  <si>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</si>
  <si>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</si>
  <si>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</si>
  <si>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</si>
  <si>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</si>
  <si>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</si>
  <si>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</si>
  <si>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</si>
  <si>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</si>
  <si>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</si>
  <si>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</si>
  <si>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</si>
  <si>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</si>
  <si>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</si>
  <si>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</si>
  <si>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</si>
  <si>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</si>
  <si>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</si>
  <si>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</si>
  <si>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</si>
  <si>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</si>
  <si>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</si>
  <si>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</si>
  <si>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</si>
  <si>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</si>
  <si>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</si>
  <si>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</si>
  <si>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</si>
  <si>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</si>
  <si>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</si>
  <si>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</si>
  <si>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</si>
  <si>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</si>
  <si>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</si>
  <si>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</si>
  <si>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</si>
  <si>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</si>
  <si>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</si>
  <si>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</si>
  <si>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</si>
  <si>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</si>
  <si>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</si>
  <si>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</si>
  <si>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</si>
  <si>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</si>
  <si>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</si>
  <si>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</si>
  <si>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</si>
  <si>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</si>
  <si>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</si>
  <si>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</si>
  <si>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</si>
  <si>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</si>
  <si>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</si>
  <si>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</si>
  <si>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</si>
  <si>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</si>
  <si>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</si>
  <si>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</si>
  <si>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</si>
  <si>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</si>
  <si>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</si>
  <si>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</si>
  <si>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</si>
  <si>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</si>
  <si>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</si>
  <si>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</si>
  <si>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</si>
  <si>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</si>
  <si>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</si>
  <si>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</si>
  <si>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</si>
  <si>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</si>
  <si>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</si>
  <si>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</si>
  <si>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</si>
  <si>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</si>
  <si>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</si>
  <si>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</si>
  <si>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</si>
  <si>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</si>
  <si>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</si>
  <si>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</si>
  <si>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</si>
  <si>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</si>
  <si>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</si>
  <si>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</si>
  <si>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</si>
  <si>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</si>
  <si>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</si>
  <si>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</si>
  <si>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</si>
  <si>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</si>
  <si>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</si>
  <si>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</si>
  <si>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</si>
  <si>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</si>
  <si>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</si>
  <si>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</si>
  <si>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</si>
  <si>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</si>
  <si>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</si>
  <si>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</si>
  <si>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</si>
  <si>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</si>
  <si>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</si>
  <si>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</si>
  <si>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</si>
  <si>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</si>
  <si>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</si>
  <si>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</si>
  <si>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</si>
  <si>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</si>
  <si>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</si>
  <si>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</si>
  <si>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</si>
  <si>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</si>
  <si>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</si>
  <si>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</si>
  <si>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</si>
  <si>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</si>
  <si>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</si>
  <si>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</si>
  <si>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</si>
  <si>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</si>
  <si>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</si>
  <si>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</si>
  <si>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</si>
  <si>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</si>
  <si>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</si>
  <si>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</si>
  <si>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</si>
  <si>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</si>
  <si>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</si>
  <si>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</si>
  <si>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</si>
  <si>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</si>
  <si>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</si>
  <si>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</si>
  <si>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</si>
  <si>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</si>
  <si>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</si>
  <si>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</si>
  <si>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</si>
  <si>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</si>
  <si>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</si>
  <si>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</si>
  <si>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</si>
  <si>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</si>
  <si>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</si>
  <si>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</si>
  <si>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</si>
  <si>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</si>
  <si>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</si>
  <si>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</si>
  <si>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</si>
  <si>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</si>
  <si>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</si>
  <si>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</si>
  <si>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</si>
  <si>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</si>
  <si>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</si>
  <si>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</si>
  <si>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</si>
  <si>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</si>
  <si>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</si>
  <si>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</si>
  <si>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</si>
  <si>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</si>
  <si>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</si>
  <si>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</si>
  <si>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</si>
  <si>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</si>
  <si>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</si>
  <si>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</si>
  <si>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</si>
  <si>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</si>
  <si>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</si>
  <si>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</si>
  <si>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</si>
  <si>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</si>
  <si>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</si>
  <si>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</si>
  <si>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</si>
  <si>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</si>
  <si>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</si>
  <si>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</si>
  <si>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</si>
  <si>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</si>
  <si>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</si>
  <si>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</si>
  <si>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</si>
  <si>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</si>
  <si>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</si>
  <si>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</si>
  <si>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</si>
  <si>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</si>
  <si>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</si>
  <si>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</si>
  <si>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</si>
  <si>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</si>
  <si>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</si>
  <si>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</si>
  <si>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</si>
  <si>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</si>
  <si>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</si>
  <si>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</si>
  <si>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</si>
  <si>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</si>
  <si>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</si>
  <si>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</si>
  <si>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</si>
  <si>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</si>
  <si>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</si>
  <si>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</si>
  <si>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</si>
  <si>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</si>
  <si>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</si>
  <si>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</si>
  <si>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</si>
  <si>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</si>
  <si>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</si>
  <si>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</si>
  <si>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</si>
  <si>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</si>
  <si>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</si>
  <si>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</si>
  <si>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</si>
  <si>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</si>
  <si>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</si>
  <si>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</si>
  <si>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</si>
  <si>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</si>
  <si>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</si>
  <si>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</si>
  <si>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</si>
  <si>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</si>
  <si>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</si>
  <si>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</si>
  <si>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</si>
  <si>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</si>
  <si>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</si>
  <si>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</si>
  <si>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</si>
  <si>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</si>
  <si>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</si>
  <si>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</si>
  <si>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</si>
  <si>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</si>
  <si>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</si>
  <si>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</si>
  <si>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</si>
  <si>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</si>
  <si>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</si>
  <si>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</si>
  <si>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</si>
  <si>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</si>
  <si>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</si>
  <si>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</si>
  <si>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</si>
  <si>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</si>
  <si>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</si>
  <si>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</si>
  <si>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</si>
  <si>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</si>
  <si>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</si>
  <si>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</si>
  <si>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</si>
  <si>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</si>
  <si>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</si>
  <si>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</si>
  <si>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</si>
  <si>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</si>
  <si>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</si>
  <si>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</si>
  <si>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</si>
  <si>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</si>
  <si>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</si>
  <si>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</si>
  <si>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</si>
  <si>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</si>
  <si>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</si>
  <si>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</si>
  <si>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</si>
  <si>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</si>
  <si>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</si>
  <si>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</si>
  <si>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</si>
  <si>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</si>
  <si>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</si>
  <si>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</si>
  <si>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</si>
  <si>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</si>
  <si>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</si>
  <si>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</si>
  <si>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</si>
  <si>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</si>
  <si>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</si>
  <si>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</si>
  <si>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</si>
  <si>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</si>
  <si>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</si>
  <si>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</si>
  <si>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</si>
  <si>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</si>
  <si>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</si>
  <si>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</si>
  <si>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</si>
  <si>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</si>
  <si>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</si>
  <si>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</si>
  <si>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</si>
  <si>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</si>
  <si>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</si>
  <si>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</si>
  <si>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</si>
  <si>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</si>
  <si>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</si>
  <si>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</si>
  <si>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</si>
  <si>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</si>
  <si>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</si>
  <si>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</si>
  <si>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</si>
  <si>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</si>
  <si>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</si>
  <si>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</si>
  <si>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</si>
  <si>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</si>
  <si>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</si>
  <si>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</si>
  <si>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</si>
  <si>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</si>
  <si>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</si>
  <si>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</si>
  <si>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</si>
  <si>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</si>
  <si>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</si>
  <si>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</si>
  <si>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</si>
  <si>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</si>
  <si>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</si>
  <si>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</si>
  <si>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</si>
  <si>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</si>
  <si>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</si>
  <si>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</si>
  <si>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</si>
  <si>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</si>
  <si>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</si>
  <si>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</si>
  <si>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</si>
  <si>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</si>
  <si>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</si>
  <si>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</si>
  <si>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</si>
  <si>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</si>
  <si>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</si>
  <si>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</si>
  <si>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</si>
  <si>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</si>
  <si>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</si>
  <si>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</si>
  <si>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</si>
  <si>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</si>
  <si>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</si>
  <si>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</si>
  <si>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</si>
  <si>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</si>
  <si>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</si>
  <si>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</si>
  <si>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</si>
  <si>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</si>
  <si>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</si>
  <si>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</si>
  <si>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</si>
  <si>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</si>
  <si>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</si>
  <si>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</si>
  <si>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</si>
  <si>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</si>
  <si>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</si>
  <si>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</si>
  <si>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</si>
  <si>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</si>
  <si>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</si>
  <si>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</si>
  <si>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</si>
  <si>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</si>
  <si>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</si>
  <si>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</si>
  <si>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</si>
  <si>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</si>
  <si>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</si>
  <si>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</si>
  <si>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</si>
  <si>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</si>
  <si>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</si>
  <si>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</si>
  <si>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</si>
  <si>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</si>
  <si>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</si>
  <si>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</si>
  <si>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</si>
  <si>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</si>
  <si>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</si>
  <si>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</si>
  <si>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</si>
  <si>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</si>
  <si>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</si>
  <si>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</si>
  <si>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</si>
  <si>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</si>
  <si>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</si>
  <si>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</si>
  <si>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</si>
  <si>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</si>
  <si>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</si>
  <si>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</si>
  <si>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</si>
  <si>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</si>
  <si>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</si>
  <si>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</si>
  <si>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</si>
  <si>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</si>
  <si>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</si>
  <si>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</si>
  <si>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</si>
  <si>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</si>
  <si>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</si>
  <si>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</si>
  <si>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</si>
  <si>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</si>
  <si>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</si>
  <si>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</si>
  <si>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</si>
  <si>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</si>
  <si>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</si>
  <si>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</si>
  <si>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</si>
  <si>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</si>
  <si>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</si>
  <si>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</si>
  <si>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</si>
  <si>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</si>
  <si>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</si>
  <si>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</si>
  <si>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</si>
  <si>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</si>
  <si>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</si>
  <si>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</si>
  <si>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</si>
  <si>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</si>
  <si>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</si>
  <si>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</si>
  <si>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</si>
  <si>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</si>
  <si>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</si>
  <si>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</si>
  <si>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</si>
  <si>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</si>
  <si>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</si>
  <si>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</si>
  <si>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</si>
  <si>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</si>
  <si>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</si>
  <si>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</si>
  <si>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</si>
  <si>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</si>
  <si>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</si>
  <si>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</si>
  <si>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</si>
  <si>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</si>
  <si>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</si>
  <si>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</si>
  <si>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</si>
  <si>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</si>
  <si>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</si>
  <si>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</si>
  <si>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</si>
  <si>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</si>
  <si>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</si>
  <si>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</si>
  <si>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</si>
  <si>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</si>
  <si>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</si>
  <si>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</si>
  <si>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</si>
  <si>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</si>
  <si>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</si>
  <si>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</si>
  <si>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</si>
  <si>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</si>
  <si>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</si>
  <si>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</si>
  <si>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</si>
  <si>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</si>
  <si>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</si>
  <si>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</si>
  <si>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</si>
  <si>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</si>
  <si>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</si>
  <si>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</si>
  <si>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</si>
  <si>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</si>
  <si>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</si>
  <si>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</si>
  <si>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</si>
  <si>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</si>
  <si>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</si>
  <si>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</si>
  <si>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</si>
  <si>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</si>
  <si>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</si>
  <si>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</si>
  <si>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</si>
  <si>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</si>
  <si>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</si>
  <si>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</si>
  <si>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</si>
  <si>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</si>
  <si>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</si>
  <si>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</si>
  <si>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</si>
  <si>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</si>
  <si>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</si>
  <si>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</si>
  <si>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</si>
  <si>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</si>
  <si>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</si>
  <si>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</si>
  <si>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</si>
  <si>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</si>
  <si>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</si>
  <si>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</si>
  <si>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</si>
  <si>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</si>
  <si>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</si>
  <si>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</si>
  <si>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</si>
  <si>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</si>
  <si>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</si>
  <si>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</si>
  <si>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</si>
  <si>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</si>
  <si>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</si>
  <si>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</si>
  <si>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</si>
  <si>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</si>
  <si>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</si>
  <si>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</si>
  <si>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</si>
  <si>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</si>
  <si>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</si>
  <si>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</si>
  <si>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</si>
  <si>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</si>
  <si>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</si>
  <si>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</si>
  <si>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</si>
  <si>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</si>
  <si>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</si>
  <si>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</si>
  <si>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</si>
  <si>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</si>
  <si>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</si>
  <si>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</si>
  <si>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</si>
  <si>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</si>
  <si>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</si>
  <si>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</si>
  <si>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</si>
  <si>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</si>
  <si>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</si>
  <si>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</si>
  <si>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</si>
  <si>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</si>
  <si>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</si>
  <si>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</si>
  <si>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</si>
  <si>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</si>
  <si>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</si>
  <si>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</si>
  <si>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</si>
  <si>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</si>
  <si>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</si>
  <si>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</si>
  <si>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</si>
  <si>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</si>
  <si>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</si>
  <si>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</si>
  <si>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</si>
  <si>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</si>
  <si>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</si>
  <si>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</si>
  <si>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</si>
  <si>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</si>
  <si>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</si>
  <si>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</si>
  <si>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</si>
  <si>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</si>
  <si>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</si>
  <si>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</si>
  <si>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</si>
  <si>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</si>
  <si>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</si>
  <si>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</si>
  <si>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</si>
  <si>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</si>
  <si>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</si>
  <si>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</si>
  <si>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</si>
  <si>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</si>
  <si>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</si>
  <si>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</si>
  <si>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</si>
  <si>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</si>
  <si>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</si>
  <si>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</si>
  <si>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</si>
  <si>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</si>
  <si>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</si>
  <si>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</si>
  <si>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</si>
  <si>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</si>
  <si>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</si>
  <si>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</si>
  <si>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</si>
  <si>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</si>
  <si>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</si>
  <si>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</si>
  <si>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</si>
  <si>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</si>
  <si>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</si>
  <si>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</si>
  <si>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</si>
  <si>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</si>
  <si>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</si>
  <si>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</si>
  <si>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</si>
  <si>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</si>
  <si>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</si>
  <si>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</si>
  <si>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</si>
  <si>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</si>
  <si>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</si>
  <si>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</si>
  <si>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</si>
  <si>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</si>
  <si>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</si>
  <si>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</si>
  <si>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</si>
  <si>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</si>
  <si>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</si>
  <si>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</si>
  <si>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</si>
  <si>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</si>
  <si>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</si>
  <si>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</si>
  <si>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</si>
  <si>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</si>
  <si>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</si>
  <si>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</si>
  <si>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</si>
  <si>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</si>
  <si>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</si>
  <si>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</si>
  <si>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</si>
  <si>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</si>
  <si>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</si>
  <si>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</si>
  <si>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</si>
  <si>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</si>
  <si>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</si>
  <si>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</si>
  <si>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</si>
  <si>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</si>
  <si>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</si>
  <si>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</si>
  <si>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</si>
  <si>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</si>
  <si>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</si>
  <si>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</si>
  <si>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</si>
  <si>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</si>
  <si>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</si>
  <si>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</si>
  <si>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</si>
  <si>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</si>
  <si>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</si>
  <si>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</si>
  <si>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</si>
  <si>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</si>
  <si>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</si>
  <si>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</si>
  <si>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</si>
  <si>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</si>
  <si>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</si>
  <si>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</si>
  <si>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</si>
  <si>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</si>
  <si>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</si>
  <si>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</si>
  <si>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</si>
  <si>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</si>
  <si>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</si>
  <si>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</si>
  <si>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</si>
  <si>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</si>
  <si>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</si>
  <si>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</si>
  <si>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</si>
  <si>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</si>
  <si>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</si>
  <si>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</si>
  <si>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</si>
  <si>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</si>
  <si>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</si>
  <si>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</si>
  <si>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</si>
  <si>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</si>
  <si>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</si>
  <si>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</si>
  <si>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</si>
  <si>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</si>
  <si>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</si>
  <si>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</si>
  <si>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</si>
  <si>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</si>
  <si>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</si>
  <si>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</si>
  <si>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</si>
  <si>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</si>
  <si>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</si>
  <si>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</si>
  <si>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</si>
  <si>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</si>
  <si>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</si>
  <si>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</si>
  <si>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</si>
  <si>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</si>
  <si>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</si>
  <si>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</si>
  <si>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</si>
  <si>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</si>
  <si>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</si>
  <si>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</si>
  <si>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</si>
  <si>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</si>
  <si>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</si>
  <si>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</si>
  <si>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</si>
  <si>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</si>
  <si>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</si>
  <si>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</si>
  <si>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</si>
  <si>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</si>
  <si>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</si>
  <si>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</si>
  <si>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</si>
  <si>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</si>
  <si>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</si>
  <si>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</si>
  <si>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</si>
  <si>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</si>
  <si>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</si>
  <si>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</si>
  <si>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</si>
  <si>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</si>
  <si>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</si>
  <si>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</si>
  <si>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</si>
  <si>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</si>
  <si>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</si>
  <si>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</si>
  <si>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</si>
  <si>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</si>
  <si>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</si>
  <si>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</si>
  <si>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</si>
  <si>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</si>
  <si>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</si>
  <si>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</si>
  <si>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</si>
  <si>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</si>
  <si>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</si>
  <si>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</si>
  <si>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</si>
  <si>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</si>
  <si>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</si>
  <si>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</si>
  <si>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</si>
  <si>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</si>
  <si>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</si>
  <si>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</si>
  <si>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</si>
  <si>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</si>
  <si>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</si>
  <si>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</si>
  <si>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</si>
  <si>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</si>
  <si>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</si>
  <si>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</si>
  <si>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</si>
  <si>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</si>
  <si>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</si>
  <si>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</si>
  <si>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</si>
  <si>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</si>
  <si>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</si>
  <si>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</si>
  <si>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</si>
  <si>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</si>
  <si>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</si>
  <si>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</si>
  <si>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</si>
  <si>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</si>
  <si>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</si>
  <si>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</si>
  <si>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</si>
  <si>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</si>
  <si>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</si>
  <si>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</si>
  <si>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</si>
  <si>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</si>
  <si>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</si>
  <si>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</si>
  <si>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</si>
  <si>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</si>
  <si>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</si>
  <si>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</si>
  <si>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</si>
  <si>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</si>
  <si>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</si>
  <si>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</si>
  <si>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</si>
  <si>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</si>
  <si>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</si>
  <si>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</si>
  <si>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</si>
  <si>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</si>
  <si>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</si>
  <si>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</si>
  <si>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</si>
  <si>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</si>
  <si>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</si>
  <si>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</si>
  <si>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</si>
  <si>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</si>
  <si>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</si>
  <si>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</si>
  <si>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</si>
  <si>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</si>
  <si>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</si>
  <si>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</si>
  <si>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</si>
  <si>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</si>
  <si>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</si>
  <si>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</si>
  <si>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</si>
  <si>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</si>
  <si>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</si>
  <si>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</si>
  <si>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</si>
  <si>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</si>
  <si>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</si>
  <si>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</si>
  <si>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</si>
  <si>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</si>
  <si>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</si>
  <si>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</si>
  <si>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</si>
  <si>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</si>
  <si>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</si>
  <si>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</si>
  <si>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</si>
  <si>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</si>
  <si>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</si>
  <si>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</si>
  <si>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</si>
  <si>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</si>
  <si>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</si>
  <si>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</si>
  <si>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</si>
  <si>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</si>
  <si>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</si>
  <si>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</si>
  <si>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</si>
  <si>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</si>
  <si>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</si>
  <si>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</si>
  <si>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</si>
  <si>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</si>
  <si>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</si>
  <si>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</si>
  <si>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</si>
  <si>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</si>
  <si>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</si>
  <si>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</si>
  <si>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</si>
  <si>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</si>
  <si>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</si>
  <si>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</si>
  <si>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</si>
  <si>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</si>
  <si>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</si>
  <si>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</si>
  <si>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</si>
  <si>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</si>
  <si>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</si>
  <si>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</si>
  <si>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</si>
  <si>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</si>
  <si>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</si>
  <si>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</si>
  <si>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</si>
  <si>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</si>
  <si>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</si>
  <si>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</si>
  <si>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</si>
  <si>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</si>
  <si>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</si>
  <si>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</si>
  <si>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</si>
  <si>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</si>
  <si>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</si>
  <si>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</si>
  <si>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</si>
  <si>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</si>
  <si>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</si>
  <si>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</si>
  <si>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</si>
  <si>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</si>
  <si>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</si>
  <si>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</si>
  <si>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</si>
  <si>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</si>
  <si>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</si>
  <si>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</si>
  <si>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</si>
  <si>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</si>
  <si>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</si>
  <si>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</si>
  <si>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</si>
  <si>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</si>
  <si>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</si>
  <si>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</si>
  <si>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</si>
  <si>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</si>
  <si>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</si>
  <si>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</si>
  <si>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</si>
  <si>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</si>
  <si>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</si>
  <si>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</si>
  <si>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</si>
  <si>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</si>
  <si>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</si>
  <si>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</si>
  <si>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</si>
  <si>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</si>
  <si>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</si>
  <si>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</si>
  <si>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</si>
  <si>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</si>
  <si>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</si>
  <si>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</si>
  <si>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</si>
  <si>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</si>
  <si>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</si>
  <si>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</si>
  <si>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</si>
  <si>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</si>
  <si>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</si>
  <si>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</si>
  <si>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</si>
  <si>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</si>
  <si>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</si>
  <si>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</si>
  <si>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</si>
  <si>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</si>
  <si>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</si>
  <si>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</si>
  <si>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</si>
  <si>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</si>
  <si>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</si>
  <si>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</si>
  <si>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</si>
  <si>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</si>
  <si>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</si>
  <si>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</si>
  <si>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</si>
  <si>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</si>
  <si>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</si>
  <si>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</si>
  <si>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</si>
  <si>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</si>
  <si>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</si>
  <si>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</si>
  <si>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</si>
  <si>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</si>
  <si>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</si>
  <si>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</si>
  <si>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</si>
  <si>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</si>
  <si>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</si>
  <si>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</si>
  <si>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</si>
  <si>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</si>
  <si>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</si>
  <si>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</si>
  <si>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</si>
  <si>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</si>
  <si>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</si>
  <si>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</si>
  <si>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</si>
  <si>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</si>
  <si>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</si>
  <si>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</si>
  <si>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</si>
  <si>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</si>
  <si>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</si>
  <si>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</si>
  <si>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</si>
  <si>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</si>
  <si>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</si>
  <si>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</si>
  <si>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</si>
  <si>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</si>
  <si>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</si>
  <si>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</si>
  <si>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</si>
  <si>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</si>
  <si>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</si>
  <si>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</si>
  <si>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</si>
  <si>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</si>
  <si>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</si>
  <si>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</si>
  <si>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</si>
  <si>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</si>
  <si>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</si>
  <si>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</si>
  <si>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</si>
  <si>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</si>
  <si>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</si>
  <si>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</si>
  <si>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</si>
  <si>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</si>
  <si>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</si>
  <si>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</si>
  <si>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</si>
  <si>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</si>
  <si>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</si>
  <si>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</si>
  <si>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</si>
  <si>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</si>
  <si>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</si>
  <si>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</si>
  <si>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</si>
  <si>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</si>
  <si>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</si>
  <si>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</si>
  <si>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</si>
  <si>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</si>
  <si>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</si>
  <si>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</si>
  <si>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</si>
  <si>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</si>
  <si>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</si>
  <si>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</si>
  <si>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</si>
  <si>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</si>
  <si>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</si>
  <si>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</si>
  <si>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</si>
  <si>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</si>
  <si>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</si>
  <si>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</si>
  <si>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</si>
  <si>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</si>
  <si>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</si>
  <si>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</si>
  <si>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</si>
  <si>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</si>
  <si>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</si>
  <si>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</si>
  <si>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</si>
  <si>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</si>
  <si>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</si>
  <si>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</si>
  <si>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</si>
  <si>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</si>
  <si>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</si>
  <si>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</si>
  <si>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</si>
  <si>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</si>
  <si>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</si>
  <si>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</si>
  <si>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</si>
  <si>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</si>
  <si>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</si>
  <si>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</si>
  <si>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</si>
  <si>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</si>
  <si>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</si>
  <si>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</si>
  <si>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</si>
  <si>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</si>
  <si>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</si>
  <si>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</si>
  <si>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</si>
  <si>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</si>
  <si>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</si>
  <si>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</si>
  <si>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</si>
  <si>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</si>
  <si>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</si>
  <si>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</si>
  <si>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</si>
  <si>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</si>
  <si>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</si>
  <si>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</si>
  <si>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</si>
  <si>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</si>
  <si>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</si>
  <si>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</si>
  <si>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</si>
  <si>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</si>
  <si>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</si>
  <si>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</si>
  <si>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</si>
  <si>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</si>
  <si>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</si>
  <si>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</si>
  <si>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</si>
  <si>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</si>
  <si>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</si>
  <si>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</si>
  <si>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</si>
  <si>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</si>
  <si>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</si>
  <si>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</si>
  <si>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</si>
  <si>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</si>
  <si>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</si>
  <si>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</si>
  <si>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</si>
  <si>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</si>
  <si>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</si>
  <si>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</si>
  <si>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</si>
  <si>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</si>
  <si>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</si>
  <si>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</si>
  <si>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</si>
  <si>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</si>
  <si>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</si>
  <si>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</si>
  <si>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</si>
  <si>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</si>
  <si>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</si>
  <si>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</si>
  <si>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</si>
  <si>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</si>
  <si>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</si>
  <si>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</si>
  <si>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</si>
  <si>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</si>
  <si>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</si>
  <si>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</si>
  <si>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</si>
  <si>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</si>
  <si>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</si>
  <si>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</si>
  <si>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</si>
  <si>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</si>
  <si>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</si>
  <si>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</si>
  <si>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</si>
  <si>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</si>
  <si>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</si>
  <si>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</si>
  <si>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</si>
  <si>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</si>
  <si>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</si>
  <si>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</si>
  <si>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</si>
  <si>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</si>
  <si>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</si>
  <si>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</si>
  <si>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</si>
  <si>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</si>
  <si>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</si>
  <si>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</si>
  <si>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</si>
  <si>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</si>
  <si>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</si>
  <si>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</si>
  <si>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</si>
  <si>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</si>
  <si>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</si>
  <si>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</si>
  <si>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</si>
  <si>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</si>
  <si>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</si>
  <si>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</si>
  <si>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</si>
  <si>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</si>
  <si>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</si>
  <si>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</si>
  <si>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</si>
  <si>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</si>
  <si>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</si>
  <si>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</si>
  <si>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</si>
  <si>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</si>
  <si>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</si>
  <si>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</si>
  <si>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</si>
  <si>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</si>
  <si>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</si>
  <si>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</si>
  <si>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</si>
  <si>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</si>
  <si>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</si>
  <si>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</si>
  <si>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</si>
  <si>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</si>
  <si>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</si>
  <si>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</si>
  <si>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</si>
  <si>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</si>
  <si>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</si>
  <si>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</si>
  <si>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</si>
  <si>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</si>
  <si>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</si>
  <si>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</si>
  <si>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</si>
  <si>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</si>
  <si>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</si>
  <si>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</si>
  <si>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</si>
  <si>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</si>
  <si>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</si>
  <si>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</si>
  <si>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</si>
  <si>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</si>
  <si>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</si>
  <si>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</si>
  <si>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</si>
  <si>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</si>
  <si>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</si>
  <si>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</si>
  <si>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</si>
  <si>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</si>
  <si>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</si>
  <si>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</si>
  <si>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</si>
  <si>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</si>
  <si>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</si>
  <si>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</si>
  <si>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</si>
  <si>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</si>
  <si>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</si>
  <si>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</si>
  <si>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</si>
  <si>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</si>
  <si>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</si>
  <si>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</si>
  <si>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</si>
  <si>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</si>
  <si>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</si>
  <si>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</si>
  <si>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</si>
  <si>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</si>
  <si>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</si>
  <si>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</si>
  <si>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</si>
  <si>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</si>
  <si>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</si>
  <si>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</si>
  <si>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</si>
  <si>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</si>
  <si>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</si>
  <si>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</si>
  <si>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</si>
  <si>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</si>
  <si>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</si>
  <si>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</si>
  <si>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</si>
  <si>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</si>
  <si>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</si>
  <si>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</si>
  <si>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</si>
  <si>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</si>
  <si>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</si>
  <si>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</si>
  <si>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</si>
  <si>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</si>
  <si>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</si>
  <si>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</si>
  <si>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</si>
  <si>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</si>
  <si>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</si>
  <si>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</si>
  <si>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</si>
  <si>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</si>
  <si>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</si>
  <si>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</si>
  <si>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</si>
  <si>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</si>
  <si>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</si>
  <si>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</si>
  <si>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</si>
  <si>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</si>
  <si>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</si>
  <si>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</si>
  <si>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</si>
  <si>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</si>
  <si>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</si>
  <si>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</si>
  <si>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</si>
  <si>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</si>
  <si>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</si>
  <si>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</si>
  <si>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</si>
  <si>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</si>
  <si>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</si>
  <si>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</si>
  <si>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</si>
  <si>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</si>
  <si>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</si>
  <si>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</si>
  <si>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</si>
  <si>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</si>
  <si>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</si>
  <si>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</si>
  <si>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</si>
  <si>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</si>
  <si>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</si>
  <si>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</si>
  <si>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</si>
  <si>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</si>
  <si>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</si>
  <si>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</si>
  <si>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</si>
  <si>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</si>
  <si>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</si>
  <si>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</si>
  <si>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</si>
  <si>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</si>
  <si>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</si>
  <si>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</si>
  <si>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</si>
  <si>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</si>
  <si>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</si>
  <si>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</si>
  <si>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</si>
  <si>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</si>
  <si>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</si>
  <si>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</si>
  <si>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</si>
  <si>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</si>
  <si>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</si>
  <si>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</si>
  <si>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</si>
  <si>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</si>
  <si>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</si>
  <si>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</si>
  <si>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</si>
  <si>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</si>
  <si>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</si>
  <si>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</si>
  <si>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</si>
  <si>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</si>
  <si>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</si>
  <si>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</si>
  <si>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</si>
  <si>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</si>
  <si>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</si>
  <si>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</si>
  <si>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</si>
  <si>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</si>
  <si>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</si>
  <si>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</si>
  <si>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</si>
  <si>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</si>
  <si>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</si>
  <si>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</si>
  <si>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</si>
  <si>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</si>
  <si>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</si>
  <si>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</si>
  <si>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</si>
  <si>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</si>
  <si>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</si>
  <si>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</si>
  <si>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</si>
  <si>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</si>
  <si>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</si>
  <si>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</si>
  <si>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</si>
  <si>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</si>
  <si>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</si>
  <si>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</si>
  <si>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</si>
  <si>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</si>
  <si>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</si>
  <si>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</si>
  <si>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</si>
  <si>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</si>
  <si>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</si>
  <si>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</si>
  <si>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</si>
  <si>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</si>
  <si>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</si>
  <si>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</si>
  <si>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</si>
  <si>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</si>
  <si>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</si>
  <si>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</si>
  <si>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</si>
  <si>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</si>
  <si>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</si>
  <si>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</si>
  <si>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</si>
  <si>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</si>
  <si>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</si>
  <si>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</si>
  <si>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</si>
  <si>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</si>
  <si>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</si>
  <si>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</si>
  <si>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</si>
  <si>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</si>
  <si>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</si>
  <si>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</si>
  <si>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</si>
  <si>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</si>
  <si>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</si>
  <si>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</si>
  <si>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</si>
  <si>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</si>
  <si>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</si>
  <si>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</si>
  <si>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</si>
  <si>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</si>
  <si>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</si>
  <si>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</si>
  <si>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</si>
  <si>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</si>
  <si>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</si>
  <si>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</si>
  <si>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</si>
  <si>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</si>
  <si>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</si>
  <si>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</si>
  <si>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</si>
  <si>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</si>
  <si>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</si>
  <si>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</si>
  <si>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</si>
  <si>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</si>
  <si>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</si>
  <si>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</si>
  <si>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</si>
  <si>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</si>
  <si>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</si>
  <si>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</si>
  <si>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</si>
  <si>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</si>
  <si>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</si>
  <si>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</si>
  <si>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</si>
  <si>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</si>
  <si>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</si>
  <si>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</si>
  <si>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</si>
  <si>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</si>
  <si>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</si>
  <si>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</si>
  <si>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</si>
  <si>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</si>
  <si>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</si>
  <si>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</si>
  <si>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</si>
  <si>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</si>
  <si>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</si>
  <si>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</si>
  <si>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</si>
  <si>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</si>
  <si>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</si>
  <si>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</si>
  <si>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</si>
  <si>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</si>
  <si>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</si>
  <si>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</si>
  <si>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</si>
  <si>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</si>
  <si>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</si>
  <si>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</si>
  <si>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</si>
  <si>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</si>
  <si>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</si>
  <si>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</si>
  <si>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</si>
  <si>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</si>
  <si>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</si>
  <si>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</si>
  <si>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</si>
  <si>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</si>
  <si>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</si>
  <si>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</si>
  <si>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</si>
  <si>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</si>
  <si>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</si>
  <si>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</si>
  <si>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</si>
  <si>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</si>
  <si>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</si>
  <si>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</si>
  <si>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</si>
  <si>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</si>
  <si>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</si>
  <si>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</si>
  <si>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</si>
  <si>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</si>
  <si>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</si>
  <si>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</si>
  <si>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</si>
  <si>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</si>
  <si>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</si>
  <si>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</si>
  <si>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</si>
  <si>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</si>
  <si>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</si>
  <si>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</si>
  <si>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</si>
  <si>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</si>
  <si>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</si>
  <si>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</si>
  <si>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</si>
  <si>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</si>
  <si>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</si>
  <si>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</si>
  <si>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</si>
  <si>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</si>
  <si>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</si>
  <si>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</si>
  <si>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</si>
  <si>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</si>
  <si>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</si>
  <si>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</si>
  <si>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</si>
  <si>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</si>
  <si>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</si>
  <si>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</si>
  <si>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</si>
  <si>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</si>
  <si>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</si>
  <si>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</si>
  <si>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</si>
  <si>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</si>
  <si>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</si>
  <si>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</si>
  <si>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</si>
  <si>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</si>
  <si>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</si>
  <si>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</si>
  <si>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</si>
  <si>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</si>
  <si>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</si>
  <si>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</si>
  <si>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</si>
  <si>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</si>
  <si>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</si>
  <si>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</si>
  <si>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</si>
  <si>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</si>
  <si>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</si>
  <si>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</si>
  <si>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</si>
  <si>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</si>
  <si>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</si>
  <si>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</si>
  <si>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</si>
  <si>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</si>
  <si>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</si>
  <si>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</si>
  <si>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</si>
  <si>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</si>
  <si>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</si>
  <si>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</si>
  <si>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</si>
  <si>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</si>
  <si>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</si>
  <si>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</si>
  <si>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</si>
  <si>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</si>
  <si>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</si>
  <si>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</si>
  <si>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</si>
  <si>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</si>
  <si>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</si>
  <si>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</si>
  <si>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</si>
  <si>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</si>
  <si>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</si>
  <si>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</si>
  <si>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</si>
  <si>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</si>
  <si>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</si>
  <si>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</si>
  <si>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</si>
  <si>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</si>
  <si>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</si>
  <si>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</si>
  <si>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</si>
  <si>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</si>
  <si>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</si>
  <si>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</si>
  <si>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</si>
  <si>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</si>
  <si>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</si>
  <si>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</si>
  <si>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</si>
  <si>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</si>
  <si>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</si>
  <si>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</si>
  <si>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</si>
  <si>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</si>
  <si>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</si>
  <si>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</si>
  <si>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</si>
  <si>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</si>
  <si>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</si>
  <si>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</si>
  <si>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</si>
  <si>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</si>
  <si>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</si>
  <si>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</si>
  <si>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</si>
  <si>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</si>
  <si>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</si>
  <si>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</si>
  <si>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</si>
  <si>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</si>
  <si>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</si>
  <si>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</si>
  <si>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</si>
  <si>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</si>
  <si>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</si>
  <si>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</si>
  <si>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</si>
  <si>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</si>
  <si>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</si>
  <si>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</si>
  <si>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</si>
  <si>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</si>
  <si>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</si>
  <si>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</si>
  <si>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</si>
  <si>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</si>
  <si>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</si>
  <si>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</si>
  <si>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</si>
  <si>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</si>
  <si>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</si>
  <si>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</si>
  <si>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</si>
  <si>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</si>
  <si>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</si>
  <si>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</si>
  <si>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</si>
  <si>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</si>
  <si>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</si>
  <si>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</si>
  <si>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</si>
  <si>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</si>
  <si>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</si>
  <si>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</si>
  <si>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</si>
  <si>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</si>
  <si>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</si>
  <si>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</si>
  <si>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</si>
  <si>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</si>
  <si>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</si>
  <si>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</si>
  <si>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</si>
  <si>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</si>
  <si>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</si>
  <si>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</si>
  <si>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</si>
  <si>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</si>
  <si>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</si>
  <si>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</si>
  <si>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</si>
  <si>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</si>
  <si>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</si>
  <si>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</si>
  <si>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</si>
  <si>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</si>
  <si>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</si>
  <si>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</si>
  <si>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</si>
  <si>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</si>
  <si>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</si>
  <si>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</si>
  <si>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</si>
  <si>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</si>
  <si>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</si>
  <si>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</si>
  <si>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</si>
  <si>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</si>
  <si>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</si>
  <si>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</si>
  <si>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</si>
  <si>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</si>
  <si>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</si>
  <si>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</si>
  <si>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</si>
  <si>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</si>
  <si>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</si>
  <si>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</si>
  <si>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</si>
  <si>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</si>
  <si>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</si>
  <si>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</si>
  <si>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</si>
  <si>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</si>
  <si>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</si>
  <si>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</si>
  <si>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</si>
  <si>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</si>
  <si>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</si>
  <si>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</si>
  <si>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</si>
  <si>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</si>
  <si>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</si>
  <si>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</si>
  <si>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</si>
  <si>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</si>
  <si>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</si>
  <si>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</si>
  <si>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</si>
  <si>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</si>
  <si>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</si>
  <si>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</si>
  <si>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</si>
  <si>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</si>
  <si>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</si>
  <si>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</si>
  <si>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</si>
  <si>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</si>
  <si>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</si>
  <si>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</si>
  <si>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</si>
  <si>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</si>
  <si>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</si>
  <si>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</si>
  <si>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</si>
  <si>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</si>
  <si>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</si>
  <si>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</si>
  <si>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</si>
  <si>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</si>
  <si>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</si>
  <si>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</si>
  <si>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</si>
  <si>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</si>
  <si>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</si>
  <si>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</si>
  <si>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</si>
  <si>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</si>
  <si>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</si>
  <si>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</si>
  <si>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</si>
  <si>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</si>
  <si>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</si>
  <si>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</si>
  <si>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</si>
  <si>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</si>
  <si>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</si>
  <si>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</si>
  <si>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</si>
  <si>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</si>
  <si>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</si>
  <si>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</si>
  <si>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</si>
  <si>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</si>
  <si>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</si>
  <si>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</si>
  <si>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</si>
  <si>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</si>
  <si>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</si>
  <si>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</si>
  <si>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</si>
  <si>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</si>
  <si>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</si>
  <si>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</si>
  <si>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</si>
  <si>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</si>
  <si>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</si>
  <si>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</si>
  <si>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</si>
  <si>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</si>
  <si>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</si>
  <si>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</si>
  <si>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</si>
  <si>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</si>
  <si>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</si>
  <si>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</si>
  <si>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</si>
  <si>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</si>
  <si>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</si>
  <si>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</si>
  <si>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</si>
  <si>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</si>
  <si>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</si>
  <si>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</si>
  <si>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</si>
  <si>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</si>
  <si>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</si>
  <si>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</si>
  <si>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</si>
  <si>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</si>
  <si>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</si>
  <si>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</si>
  <si>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</si>
  <si>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</si>
  <si>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</si>
  <si>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</si>
  <si>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</si>
  <si>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</si>
  <si>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</si>
  <si>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</si>
  <si>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</si>
  <si>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</si>
  <si>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</si>
  <si>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</si>
  <si>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</si>
  <si>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</si>
  <si>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</si>
  <si>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</si>
  <si>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</si>
  <si>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</si>
  <si>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</si>
  <si>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</si>
  <si>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</si>
  <si>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</si>
  <si>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</si>
  <si>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</si>
  <si>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</si>
  <si>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</si>
  <si>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</si>
  <si>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</si>
  <si>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</si>
  <si>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</si>
  <si>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</si>
  <si>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</si>
  <si>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</si>
  <si>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</si>
  <si>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</si>
  <si>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</si>
  <si>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</si>
  <si>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</si>
  <si>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</si>
  <si>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</si>
  <si>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</si>
  <si>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</si>
  <si>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</si>
  <si>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</si>
  <si>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</si>
  <si>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</si>
  <si>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</si>
  <si>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</si>
  <si>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</si>
  <si>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</si>
  <si>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</si>
  <si>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</si>
  <si>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</si>
  <si>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</si>
  <si>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</si>
  <si>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</si>
  <si>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</si>
  <si>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</si>
  <si>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</si>
  <si>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</si>
  <si>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</si>
  <si>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</si>
  <si>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</si>
  <si>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</si>
  <si>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</si>
  <si>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</si>
  <si>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</si>
  <si>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</si>
  <si>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</si>
  <si>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</si>
  <si>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</si>
  <si>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</si>
  <si>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</si>
  <si>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</si>
  <si>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</si>
  <si>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</si>
  <si>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</si>
  <si>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</si>
  <si>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</si>
  <si>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</si>
  <si>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</si>
  <si>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</si>
  <si>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</si>
  <si>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</si>
  <si>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</si>
  <si>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</si>
  <si>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</si>
  <si>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</si>
  <si>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</si>
  <si>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</si>
  <si>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</si>
  <si>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</si>
  <si>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</si>
  <si>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</si>
  <si>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</si>
  <si>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</si>
  <si>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</si>
  <si>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</si>
  <si>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</si>
  <si>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</si>
  <si>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</si>
  <si>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</si>
  <si>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</si>
  <si>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</si>
  <si>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</si>
  <si>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</si>
  <si>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</si>
  <si>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</si>
  <si>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</si>
  <si>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</si>
  <si>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</si>
  <si>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</si>
  <si>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</si>
  <si>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</si>
  <si>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</si>
  <si>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</si>
  <si>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</si>
  <si>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</si>
  <si>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</si>
  <si>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</si>
  <si>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</si>
  <si>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</si>
  <si>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</si>
  <si>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</si>
  <si>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</si>
  <si>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</si>
  <si>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</si>
  <si>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</si>
  <si>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</si>
  <si>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</si>
  <si>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</si>
  <si>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</si>
  <si>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</si>
  <si>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</si>
  <si>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</si>
  <si>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</si>
  <si>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</si>
  <si>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</si>
  <si>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</si>
  <si>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</si>
  <si>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</si>
  <si>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</si>
  <si>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</si>
  <si>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</si>
  <si>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</si>
  <si>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</si>
  <si>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</si>
  <si>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</si>
  <si>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</si>
  <si>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</si>
  <si>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</si>
  <si>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</si>
  <si>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</si>
  <si>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</si>
  <si>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</si>
  <si>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</si>
  <si>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</si>
  <si>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</si>
  <si>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</si>
  <si>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</si>
  <si>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</si>
  <si>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</si>
  <si>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</si>
  <si>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</si>
  <si>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</si>
  <si>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</si>
  <si>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</si>
  <si>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</si>
  <si>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</si>
  <si>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</si>
  <si>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</si>
  <si>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</si>
  <si>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</si>
  <si>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</si>
  <si>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</si>
  <si>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</si>
  <si>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</si>
  <si>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</si>
  <si>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</si>
  <si>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</si>
  <si>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</si>
  <si>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</si>
  <si>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</si>
  <si>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</si>
  <si>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</si>
  <si>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</si>
  <si>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</si>
  <si>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</si>
  <si>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</si>
  <si>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</si>
  <si>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</si>
  <si>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</si>
  <si>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</si>
  <si>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</si>
  <si>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</si>
  <si>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</si>
  <si>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</si>
  <si>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</si>
  <si>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</si>
  <si>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</si>
  <si>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</si>
  <si>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</si>
  <si>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</si>
  <si>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</si>
  <si>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</si>
  <si>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</si>
  <si>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</si>
  <si>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</si>
  <si>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</si>
  <si>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</si>
  <si>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</si>
  <si>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</si>
  <si>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</si>
  <si>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</si>
  <si>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</si>
  <si>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</si>
  <si>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</si>
  <si>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</si>
  <si>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</si>
  <si>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</si>
  <si>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</si>
  <si>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</si>
  <si>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</si>
  <si>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</si>
  <si>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</si>
  <si>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</si>
  <si>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</si>
  <si>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</si>
  <si>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</si>
  <si>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</si>
  <si>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</si>
  <si>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</si>
  <si>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</si>
  <si>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</si>
  <si>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</si>
  <si>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</si>
  <si>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</si>
  <si>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</si>
  <si>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</si>
  <si>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</si>
  <si>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</si>
  <si>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</si>
  <si>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</si>
  <si>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</si>
  <si>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</si>
  <si>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</si>
  <si>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</si>
  <si>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</si>
  <si>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</si>
  <si>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</si>
  <si>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</si>
  <si>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</si>
  <si>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</si>
  <si>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</si>
  <si>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</si>
  <si>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</si>
  <si>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</si>
  <si>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</si>
  <si>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</si>
  <si>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</si>
  <si>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</si>
  <si>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</si>
  <si>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</si>
  <si>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</si>
  <si>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</si>
  <si>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</si>
  <si>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</si>
  <si>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</si>
  <si>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</si>
  <si>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</si>
  <si>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</si>
  <si>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</si>
  <si>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</si>
  <si>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</si>
  <si>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</si>
  <si>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</si>
  <si>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</si>
  <si>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</si>
  <si>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</si>
  <si>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</si>
  <si>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</si>
  <si>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</si>
  <si>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</si>
  <si>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</si>
  <si>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</si>
  <si>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</si>
  <si>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</si>
  <si>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</si>
  <si>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</si>
  <si>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</si>
  <si>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</si>
  <si>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</si>
  <si>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</si>
  <si>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</si>
  <si>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</si>
  <si>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</si>
  <si>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</si>
  <si>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</si>
  <si>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</si>
  <si>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</si>
  <si>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</si>
  <si>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</si>
  <si>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</si>
  <si>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</si>
  <si>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</si>
  <si>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</si>
  <si>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</si>
  <si>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</si>
  <si>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</si>
  <si>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</si>
  <si>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</si>
  <si>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</si>
  <si>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</si>
  <si>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</si>
  <si>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</si>
  <si>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</si>
  <si>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</si>
  <si>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</si>
  <si>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</si>
  <si>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</si>
  <si>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</si>
  <si>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</si>
  <si>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</si>
  <si>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</si>
  <si>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</si>
  <si>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</si>
  <si>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</si>
  <si>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</si>
  <si>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</si>
  <si>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</si>
  <si>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</si>
  <si>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</si>
  <si>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</si>
  <si>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</si>
  <si>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</si>
  <si>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</si>
  <si>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</si>
  <si>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</si>
  <si>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</si>
  <si>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</si>
  <si>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</si>
  <si>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</si>
  <si>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</si>
  <si>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</si>
  <si>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</si>
  <si>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</si>
  <si>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</si>
  <si>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</si>
  <si>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</si>
  <si>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</si>
  <si>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</si>
  <si>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</si>
  <si>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</si>
  <si>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</si>
  <si>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</si>
  <si>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</si>
  <si>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</si>
  <si>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</si>
  <si>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</si>
  <si>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</si>
  <si>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</si>
  <si>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</si>
  <si>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</si>
  <si>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</si>
  <si>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</si>
  <si>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</si>
  <si>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</si>
  <si>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</si>
  <si>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</si>
  <si>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</si>
  <si>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</si>
  <si>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</si>
  <si>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</si>
  <si>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</si>
  <si>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</si>
  <si>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</si>
  <si>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</si>
  <si>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</si>
  <si>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</si>
  <si>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</si>
  <si>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</si>
  <si>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</si>
  <si>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</si>
  <si>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</si>
  <si>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</si>
  <si>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</si>
  <si>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</si>
  <si>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</si>
  <si>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</si>
  <si>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</si>
  <si>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</si>
  <si>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</si>
  <si>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</si>
  <si>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</si>
  <si>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</si>
  <si>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</si>
  <si>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</si>
  <si>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</si>
  <si>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</si>
  <si>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</si>
  <si>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</si>
  <si>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</si>
  <si>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</si>
  <si>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</si>
  <si>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</si>
  <si>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</si>
  <si>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</si>
  <si>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</si>
  <si>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</si>
  <si>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</si>
  <si>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</si>
  <si>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</si>
  <si>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</si>
  <si>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</si>
  <si>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</si>
  <si>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</si>
  <si>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</si>
  <si>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</si>
  <si>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</si>
  <si>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</si>
  <si>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</si>
  <si>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</si>
  <si>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</si>
  <si>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</si>
  <si>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</si>
  <si>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</si>
  <si>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</si>
  <si>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</si>
  <si>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</si>
  <si>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</si>
  <si>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</si>
  <si>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</si>
  <si>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</si>
  <si>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</si>
  <si>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</si>
  <si>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</si>
  <si>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</si>
  <si>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</si>
  <si>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</si>
  <si>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</si>
  <si>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</si>
  <si>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</si>
  <si>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</si>
  <si>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</si>
  <si>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</si>
  <si>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</si>
  <si>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</si>
  <si>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</si>
  <si>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</si>
  <si>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</si>
  <si>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</si>
  <si>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</si>
  <si>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</si>
  <si>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</si>
  <si>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</si>
  <si>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</si>
  <si>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</si>
  <si>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</si>
  <si>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</si>
  <si>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</si>
  <si>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</si>
  <si>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</si>
  <si>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</si>
  <si>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</si>
  <si>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</si>
  <si>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</si>
  <si>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</si>
  <si>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</si>
  <si>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</si>
  <si>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</si>
  <si>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</si>
  <si>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</si>
  <si>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</si>
  <si>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</si>
  <si>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</si>
  <si>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</si>
  <si>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</si>
  <si>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</si>
  <si>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</si>
  <si>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</si>
  <si>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</si>
  <si>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</si>
  <si>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</si>
  <si>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</si>
  <si>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</si>
  <si>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</si>
  <si>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</si>
  <si>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</si>
  <si>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</si>
  <si>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</si>
  <si>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</si>
  <si>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</si>
  <si>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</si>
  <si>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</si>
  <si>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</si>
  <si>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</si>
  <si>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</si>
  <si>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</si>
  <si>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</si>
  <si>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</si>
  <si>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</si>
  <si>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</si>
  <si>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</si>
  <si>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</si>
  <si>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</si>
  <si>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</si>
  <si>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</si>
  <si>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</si>
  <si>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</si>
  <si>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</si>
  <si>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</si>
  <si>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</si>
  <si>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</si>
  <si>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</si>
  <si>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</si>
  <si>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</si>
  <si>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</si>
  <si>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</si>
  <si>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</si>
  <si>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</si>
  <si>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</si>
  <si>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</si>
  <si>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</si>
  <si>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</si>
  <si>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</si>
  <si>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</si>
  <si>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</si>
  <si>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</si>
  <si>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</si>
  <si>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</si>
  <si>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</si>
  <si>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</si>
  <si>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</si>
  <si>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</si>
  <si>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</si>
  <si>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</si>
  <si>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</si>
  <si>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</si>
  <si>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</si>
  <si>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</si>
  <si>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</si>
  <si>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</si>
  <si>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</si>
  <si>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</si>
  <si>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</si>
  <si>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</si>
  <si>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</si>
  <si>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</si>
  <si>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</si>
  <si>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</si>
  <si>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</si>
  <si>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</si>
  <si>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</si>
  <si>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</si>
  <si>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</si>
  <si>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</si>
  <si>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</si>
  <si>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</si>
  <si>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</si>
  <si>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</si>
  <si>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</si>
  <si>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</si>
  <si>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</si>
  <si>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</si>
  <si>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</si>
  <si>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</si>
  <si>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</si>
  <si>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</si>
  <si>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</si>
  <si>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</si>
  <si>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</si>
  <si>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</si>
  <si>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</si>
  <si>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</si>
  <si>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</si>
  <si>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</si>
  <si>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</si>
  <si>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</si>
  <si>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</si>
  <si>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</si>
  <si>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</si>
  <si>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</si>
  <si>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</si>
  <si>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</si>
  <si>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</si>
  <si>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</si>
  <si>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</si>
  <si>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</si>
  <si>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</si>
  <si>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</si>
  <si>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</si>
  <si>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</si>
  <si>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</si>
  <si>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</si>
  <si>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</si>
  <si>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</si>
  <si>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</si>
  <si>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</si>
  <si>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</si>
  <si>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</si>
  <si>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</si>
  <si>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</si>
  <si>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</si>
  <si>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</si>
  <si>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</si>
  <si>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</si>
  <si>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</si>
  <si>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</si>
  <si>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</si>
  <si>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</si>
  <si>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</si>
  <si>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</si>
  <si>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</si>
  <si>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</si>
  <si>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</si>
  <si>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</si>
  <si>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</si>
  <si>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</si>
  <si>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</si>
  <si>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</si>
  <si>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</si>
  <si>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</si>
  <si>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</si>
  <si>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</si>
  <si>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</si>
  <si>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</si>
  <si>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</si>
  <si>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</si>
  <si>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</si>
  <si>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</si>
  <si>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</si>
  <si>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</si>
  <si>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</si>
  <si>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</si>
  <si>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</si>
  <si>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</si>
  <si>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</si>
  <si>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</si>
  <si>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</si>
  <si>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</si>
  <si>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</si>
  <si>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</si>
  <si>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</si>
  <si>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</si>
  <si>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</si>
  <si>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</si>
  <si>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</si>
  <si>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</si>
  <si>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</si>
  <si>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</si>
  <si>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</si>
  <si>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</si>
  <si>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</si>
  <si>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</si>
  <si>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</si>
  <si>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</si>
  <si>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</si>
  <si>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</si>
  <si>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</si>
  <si>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</si>
  <si>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</si>
  <si>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</si>
  <si>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</si>
  <si>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</si>
  <si>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</si>
  <si>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</si>
  <si>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</si>
  <si>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</si>
  <si>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</si>
  <si>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</si>
  <si>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</si>
  <si>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</si>
  <si>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</si>
  <si>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</si>
  <si>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</si>
  <si>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</si>
  <si>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</si>
  <si>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</si>
  <si>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</si>
  <si>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</si>
  <si>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</si>
  <si>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</si>
  <si>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</si>
  <si>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</si>
  <si>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</si>
  <si>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</si>
  <si>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</si>
  <si>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</si>
  <si>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</si>
  <si>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</si>
  <si>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</si>
  <si>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</si>
  <si>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</si>
  <si>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</si>
  <si>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</si>
  <si>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</si>
  <si>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</si>
  <si>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</si>
  <si>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</si>
  <si>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</si>
  <si>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</si>
  <si>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</si>
  <si>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</si>
  <si>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</si>
  <si>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</si>
  <si>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</si>
  <si>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</si>
  <si>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</si>
  <si>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</si>
  <si>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</si>
  <si>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</si>
  <si>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</si>
  <si>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</si>
  <si>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</si>
  <si>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</si>
  <si>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</si>
  <si>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</si>
  <si>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</si>
  <si>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</si>
  <si>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</si>
  <si>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</si>
  <si>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</si>
  <si>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</si>
  <si>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</si>
  <si>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</si>
  <si>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</si>
  <si>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</si>
  <si>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</si>
  <si>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</si>
  <si>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</si>
  <si>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</si>
  <si>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</si>
  <si>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</si>
  <si>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</si>
  <si>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</si>
  <si>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</si>
  <si>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</si>
  <si>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</si>
  <si>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</si>
  <si>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</si>
  <si>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</si>
  <si>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</si>
  <si>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</si>
  <si>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</si>
  <si>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</si>
  <si>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</si>
  <si>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</si>
  <si>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</si>
  <si>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</si>
  <si>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</si>
  <si>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</si>
  <si>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</si>
  <si>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</si>
  <si>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</si>
  <si>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</si>
  <si>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</si>
  <si>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</si>
  <si>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</si>
  <si>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</si>
  <si>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</si>
  <si>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</si>
  <si>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</si>
  <si>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</si>
  <si>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</si>
  <si>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</si>
  <si>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</si>
  <si>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</si>
  <si>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</si>
  <si>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</si>
  <si>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</si>
  <si>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</si>
  <si>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</si>
  <si>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</si>
  <si>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</si>
  <si>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</si>
  <si>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</si>
  <si>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</si>
  <si>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</si>
  <si>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</si>
  <si>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</si>
  <si>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</si>
  <si>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</si>
  <si>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</si>
  <si>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</si>
  <si>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</si>
  <si>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</si>
  <si>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</si>
  <si>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</si>
  <si>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</si>
  <si>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</si>
  <si>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</si>
  <si>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</si>
  <si>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</si>
  <si>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</si>
  <si>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</si>
  <si>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</si>
  <si>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</si>
  <si>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</si>
  <si>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</si>
  <si>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</si>
  <si>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</si>
  <si>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</si>
  <si>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</si>
  <si>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</si>
  <si>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</si>
  <si>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</si>
  <si>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</si>
  <si>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</si>
  <si>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</si>
  <si>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</si>
  <si>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</si>
  <si>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</si>
  <si>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</si>
  <si>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</si>
  <si>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</si>
  <si>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</si>
  <si>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</si>
  <si>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</si>
  <si>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</si>
  <si>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</si>
  <si>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</si>
  <si>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</si>
  <si>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</si>
  <si>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</si>
  <si>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</si>
  <si>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</si>
  <si>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</si>
  <si>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</si>
  <si>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</si>
  <si>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</si>
  <si>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</si>
  <si>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</si>
  <si>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</si>
  <si>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</si>
  <si>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</si>
  <si>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</si>
  <si>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</si>
  <si>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</si>
  <si>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</si>
  <si>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</si>
  <si>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</si>
  <si>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</si>
  <si>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</si>
  <si>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</si>
  <si>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</si>
  <si>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</si>
  <si>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</si>
  <si>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</si>
  <si>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</si>
  <si>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</si>
  <si>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</si>
  <si>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</si>
  <si>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</si>
  <si>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</si>
  <si>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</si>
  <si>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</si>
  <si>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</si>
  <si>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</si>
  <si>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</si>
  <si>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</si>
  <si>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</si>
  <si>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</si>
  <si>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</si>
  <si>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</si>
  <si>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</si>
  <si>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</si>
  <si>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</si>
  <si>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</si>
  <si>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</si>
  <si>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</si>
  <si>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</si>
  <si>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</si>
  <si>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</si>
  <si>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</si>
  <si>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</si>
  <si>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</si>
  <si>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</si>
  <si>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</si>
  <si>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</si>
  <si>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</si>
  <si>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</si>
  <si>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</si>
  <si>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</si>
  <si>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</si>
  <si>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</si>
  <si>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</si>
  <si>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</si>
  <si>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</si>
  <si>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</si>
  <si>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</si>
  <si>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</si>
  <si>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</si>
  <si>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</si>
  <si>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</si>
  <si>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</si>
  <si>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</si>
  <si>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</si>
  <si>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</si>
  <si>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</si>
  <si>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</si>
  <si>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</si>
  <si>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</si>
  <si>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</si>
  <si>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</si>
  <si>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</si>
  <si>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</si>
  <si>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</si>
  <si>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</si>
  <si>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</si>
  <si>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</si>
  <si>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</si>
  <si>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</si>
  <si>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</si>
  <si>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</si>
  <si>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</si>
  <si>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</si>
  <si>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</si>
  <si>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</si>
  <si>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</si>
  <si>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</si>
  <si>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</si>
  <si>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</si>
  <si>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</si>
  <si>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</si>
  <si>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</si>
  <si>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</si>
  <si>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</si>
  <si>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</si>
  <si>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</si>
  <si>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</si>
  <si>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</si>
  <si>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</si>
  <si>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</si>
  <si>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</si>
  <si>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</si>
  <si>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</si>
  <si>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</si>
  <si>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</si>
  <si>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</si>
  <si>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</si>
  <si>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</si>
  <si>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</si>
  <si>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</si>
  <si>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</si>
  <si>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</si>
  <si>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</si>
  <si>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</si>
  <si>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</si>
  <si>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</si>
  <si>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</si>
  <si>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</si>
  <si>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</si>
  <si>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</si>
  <si>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</si>
  <si>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</si>
  <si>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</si>
  <si>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</si>
  <si>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</si>
  <si>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</si>
  <si>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</si>
  <si>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</si>
  <si>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</si>
  <si>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</si>
  <si>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</si>
  <si>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</si>
  <si>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</si>
  <si>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</si>
  <si>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</si>
  <si>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</si>
  <si>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</si>
  <si>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</si>
  <si>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</si>
  <si>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</si>
  <si>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</si>
  <si>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</si>
  <si>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</si>
  <si>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</si>
  <si>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</si>
  <si>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</si>
  <si>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</si>
  <si>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</si>
  <si>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</si>
  <si>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</si>
  <si>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</si>
  <si>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</si>
  <si>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</si>
  <si>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</si>
  <si>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</si>
  <si>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</si>
  <si>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</si>
  <si>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</si>
  <si>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</si>
  <si>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</si>
  <si>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</si>
  <si>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</si>
  <si>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</si>
  <si>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</si>
  <si>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</si>
  <si>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</si>
  <si>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</si>
  <si>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</si>
  <si>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</si>
  <si>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</si>
  <si>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</si>
  <si>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</si>
  <si>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</si>
  <si>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</si>
  <si>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</si>
  <si>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</si>
  <si>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</si>
  <si>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</si>
  <si>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</si>
  <si>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</si>
  <si>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</si>
  <si>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</si>
  <si>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</si>
  <si>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</si>
  <si>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</si>
  <si>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</si>
  <si>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</si>
  <si>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</si>
  <si>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</si>
  <si>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</si>
  <si>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</si>
  <si>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</si>
  <si>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</si>
  <si>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</si>
  <si>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</si>
  <si>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</si>
  <si>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</si>
  <si>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</si>
  <si>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</si>
  <si>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</si>
  <si>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</si>
  <si>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</si>
  <si>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</si>
  <si>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</si>
  <si>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</si>
  <si>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</si>
  <si>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</si>
  <si>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</si>
  <si>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</si>
  <si>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</si>
  <si>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</si>
  <si>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</si>
  <si>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</si>
  <si>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</si>
  <si>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</si>
  <si>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</si>
  <si>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</si>
  <si>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</si>
  <si>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</si>
  <si>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</si>
  <si>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</si>
  <si>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</si>
  <si>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</si>
  <si>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</si>
  <si>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</si>
  <si>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</si>
  <si>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</si>
  <si>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</si>
  <si>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</si>
  <si>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</si>
  <si>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</si>
  <si>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</si>
  <si>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</si>
  <si>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</si>
  <si>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</si>
  <si>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</si>
  <si>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</si>
  <si>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</si>
  <si>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</si>
  <si>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</si>
  <si>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</si>
  <si>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</si>
  <si>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</si>
  <si>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</si>
  <si>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</si>
  <si>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</si>
  <si>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</si>
  <si>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</si>
  <si>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</si>
  <si>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</si>
  <si>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</si>
  <si>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</si>
  <si>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</si>
  <si>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</si>
  <si>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</si>
  <si>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</si>
  <si>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</si>
  <si>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</si>
  <si>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</si>
  <si>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</si>
  <si>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</si>
  <si>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</si>
  <si>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</si>
  <si>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</si>
  <si>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</si>
  <si>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</si>
  <si>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</si>
  <si>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</si>
  <si>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</si>
  <si>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</si>
  <si>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</si>
  <si>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</si>
  <si>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</si>
  <si>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</si>
  <si>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</si>
  <si>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</si>
  <si>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</si>
  <si>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</si>
  <si>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</si>
  <si>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</si>
  <si>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</si>
  <si>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</si>
  <si>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</si>
  <si>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</si>
  <si>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</si>
  <si>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</si>
  <si>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</si>
  <si>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</si>
  <si>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</si>
  <si>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</si>
  <si>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</si>
  <si>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</si>
  <si>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</si>
  <si>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</si>
  <si>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</si>
  <si>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</si>
  <si>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</si>
  <si>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</si>
  <si>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</si>
  <si>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</si>
  <si>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</si>
  <si>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</si>
  <si>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</si>
  <si>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</si>
  <si>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</si>
  <si>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</si>
  <si>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</si>
  <si>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</si>
  <si>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</si>
  <si>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</si>
  <si>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</si>
  <si>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</si>
  <si>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</si>
  <si>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</si>
  <si>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</si>
  <si>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</si>
  <si>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</si>
  <si>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</si>
  <si>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</si>
  <si>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</si>
  <si>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</si>
  <si>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</si>
  <si>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</si>
  <si>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</si>
  <si>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</si>
  <si>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</si>
  <si>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</si>
  <si>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</si>
  <si>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</si>
  <si>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</si>
  <si>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</si>
  <si>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</si>
  <si>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</si>
  <si>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</si>
  <si>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</si>
  <si>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</si>
  <si>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</si>
  <si>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</si>
  <si>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</si>
  <si>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</si>
  <si>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</si>
  <si>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</si>
  <si>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</si>
  <si>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</si>
  <si>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</si>
  <si>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</si>
  <si>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</si>
  <si>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</si>
  <si>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</si>
  <si>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</si>
  <si>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</si>
  <si>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</si>
  <si>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</si>
  <si>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</si>
  <si>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</si>
  <si>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</si>
  <si>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</si>
  <si>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</si>
  <si>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</si>
  <si>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</si>
  <si>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</si>
  <si>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</si>
  <si>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</si>
  <si>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</si>
  <si>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</si>
  <si>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</si>
  <si>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</si>
  <si>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</si>
  <si>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</si>
  <si>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</si>
  <si>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</si>
  <si>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</si>
  <si>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</si>
  <si>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</si>
  <si>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</si>
  <si>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</si>
  <si>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</si>
  <si>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</si>
  <si>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</si>
  <si>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</si>
  <si>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</si>
  <si>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</si>
  <si>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</si>
  <si>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</si>
  <si>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</si>
  <si>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</si>
  <si>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</si>
  <si>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</si>
  <si>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</si>
  <si>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</si>
  <si>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</si>
  <si>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</si>
  <si>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</si>
  <si>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</si>
  <si>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</si>
  <si>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</si>
  <si>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</si>
  <si>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</si>
  <si>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</si>
  <si>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</si>
  <si>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</si>
  <si>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</si>
  <si>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</si>
  <si>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</si>
  <si>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</si>
  <si>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</si>
  <si>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</si>
  <si>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</si>
  <si>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</si>
  <si>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</si>
  <si>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</si>
  <si>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</si>
  <si>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</si>
  <si>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</si>
  <si>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</si>
  <si>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</si>
  <si>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</si>
  <si>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</si>
  <si>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</si>
  <si>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</si>
  <si>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</si>
  <si>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</si>
  <si>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</si>
  <si>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</si>
  <si>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</si>
  <si>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</si>
  <si>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</si>
  <si>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</si>
  <si>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</si>
  <si>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</si>
  <si>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</si>
  <si>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</si>
  <si>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</si>
  <si>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</si>
  <si>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</si>
  <si>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</si>
  <si>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</si>
  <si>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</si>
  <si>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</si>
  <si>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</si>
  <si>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</si>
  <si>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</si>
  <si>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</si>
  <si>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</si>
  <si>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</si>
  <si>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</si>
  <si>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</si>
  <si>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</si>
  <si>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</si>
  <si>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</si>
  <si>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</si>
  <si>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</si>
  <si>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</si>
  <si>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</si>
  <si>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</si>
  <si>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</si>
  <si>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</si>
  <si>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</si>
  <si>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</si>
  <si>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</si>
  <si>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</si>
  <si>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</si>
  <si>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</si>
  <si>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</si>
  <si>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</si>
  <si>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</si>
  <si>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</si>
  <si>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</si>
  <si>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</si>
  <si>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</si>
  <si>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</si>
  <si>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</si>
  <si>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</si>
  <si>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</si>
  <si>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</si>
  <si>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</si>
  <si>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</si>
  <si>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</si>
  <si>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</si>
  <si>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</si>
  <si>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</si>
  <si>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</si>
  <si>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</si>
  <si>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</si>
  <si>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</si>
  <si>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</si>
  <si>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</si>
  <si>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</si>
  <si>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</si>
  <si>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</si>
  <si>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</si>
  <si>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</si>
  <si>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</si>
  <si>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</si>
  <si>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</si>
  <si>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</si>
  <si>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</si>
  <si>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</si>
  <si>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</si>
  <si>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</si>
  <si>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</si>
  <si>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</si>
  <si>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</si>
  <si>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</si>
  <si>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</si>
  <si>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</si>
  <si>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</si>
  <si>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</si>
  <si>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</si>
  <si>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</si>
  <si>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</si>
  <si>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</si>
  <si>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</si>
  <si>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</si>
  <si>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</si>
  <si>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</si>
  <si>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</si>
  <si>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</si>
  <si>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</si>
  <si>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</si>
  <si>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</si>
  <si>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</si>
  <si>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</si>
  <si>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</si>
  <si>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</si>
  <si>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</si>
  <si>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</si>
  <si>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</si>
  <si>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</si>
  <si>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</si>
  <si>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</si>
  <si>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</si>
  <si>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</si>
  <si>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</si>
  <si>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</si>
  <si>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</si>
  <si>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</si>
  <si>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</si>
  <si>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</si>
  <si>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</si>
  <si>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</si>
  <si>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</si>
  <si>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</si>
  <si>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</si>
  <si>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</si>
  <si>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</si>
  <si>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</si>
  <si>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</si>
  <si>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</si>
  <si>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</si>
  <si>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</si>
  <si>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</si>
  <si>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</si>
  <si>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</si>
  <si>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</si>
  <si>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</si>
  <si>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</si>
  <si>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</si>
  <si>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</si>
  <si>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</si>
  <si>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</si>
  <si>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</si>
  <si>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</si>
  <si>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</si>
  <si>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</si>
  <si>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</si>
  <si>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</si>
  <si>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</si>
  <si>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</si>
  <si>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</si>
  <si>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</si>
  <si>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</si>
  <si>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</si>
  <si>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</si>
  <si>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</si>
  <si>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</si>
  <si>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</si>
  <si>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</si>
  <si>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</si>
  <si>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</si>
  <si>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</si>
  <si>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</si>
  <si>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</si>
  <si>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</si>
  <si>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</si>
  <si>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</si>
  <si>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</si>
  <si>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</si>
  <si>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</si>
  <si>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</si>
  <si>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</si>
  <si>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</si>
  <si>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</si>
  <si>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</si>
  <si>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</si>
  <si>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</si>
  <si>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</si>
  <si>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</si>
  <si>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</si>
  <si>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</si>
  <si>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</si>
  <si>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</si>
  <si>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</si>
  <si>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</si>
  <si>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</si>
  <si>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</si>
  <si>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</si>
  <si>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</si>
  <si>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</si>
  <si>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</si>
  <si>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</si>
  <si>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</si>
  <si>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</si>
  <si>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</si>
  <si>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</si>
  <si>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</si>
  <si>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</si>
  <si>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</si>
  <si>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</si>
  <si>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</si>
  <si>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</si>
  <si>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</si>
  <si>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</si>
  <si>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</si>
  <si>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</si>
  <si>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</si>
  <si>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</si>
  <si>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</si>
  <si>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</si>
  <si>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</si>
  <si>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</si>
  <si>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</si>
  <si>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</si>
  <si>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</si>
  <si>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</si>
  <si>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</si>
  <si>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</si>
  <si>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</si>
  <si>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</si>
  <si>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</si>
  <si>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</si>
  <si>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</si>
  <si>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</si>
  <si>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</si>
  <si>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</si>
  <si>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</si>
  <si>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</si>
  <si>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</si>
  <si>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</si>
  <si>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</si>
  <si>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</si>
  <si>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</si>
  <si>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</si>
  <si>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</si>
  <si>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</si>
  <si>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</si>
  <si>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</si>
  <si>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</si>
  <si>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</si>
  <si>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</si>
  <si>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</si>
  <si>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</si>
  <si>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</si>
  <si>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</si>
  <si>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</si>
  <si>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</si>
  <si>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</si>
  <si>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</si>
  <si>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</si>
  <si>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</si>
  <si>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</si>
  <si>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</si>
  <si>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</si>
  <si>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</si>
  <si>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</si>
  <si>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</si>
  <si>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</si>
  <si>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</si>
  <si>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</si>
  <si>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</si>
  <si>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</si>
  <si>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</si>
  <si>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</si>
  <si>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</si>
  <si>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</si>
  <si>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</si>
  <si>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</si>
  <si>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</si>
  <si>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</si>
  <si>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</si>
  <si>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</si>
  <si>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</si>
  <si>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</si>
  <si>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</si>
  <si>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</si>
  <si>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</si>
  <si>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</si>
  <si>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</si>
  <si>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</si>
  <si>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</si>
  <si>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</si>
  <si>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</si>
  <si>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</si>
  <si>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</si>
  <si>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</si>
  <si>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</si>
  <si>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</si>
  <si>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</si>
  <si>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</si>
  <si>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</si>
  <si>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</si>
  <si>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</si>
  <si>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</si>
  <si>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</si>
  <si>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</si>
  <si>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</si>
  <si>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</si>
  <si>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</si>
  <si>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</si>
  <si>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</si>
  <si>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</si>
  <si>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</si>
  <si>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</si>
  <si>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</si>
  <si>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</si>
  <si>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</si>
  <si>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</si>
  <si>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</si>
  <si>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</si>
  <si>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</si>
  <si>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</si>
  <si>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</si>
  <si>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</si>
  <si>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</si>
  <si>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</si>
  <si>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</si>
  <si>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</si>
  <si>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</si>
  <si>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</si>
  <si>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</si>
  <si>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</si>
  <si>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</si>
  <si>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</si>
  <si>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</si>
  <si>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</si>
  <si>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</si>
  <si>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</si>
  <si>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</si>
  <si>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</si>
  <si>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</si>
  <si>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</si>
  <si>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</si>
  <si>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</si>
  <si>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</si>
  <si>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</si>
  <si>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</si>
  <si>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</si>
  <si>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</si>
  <si>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</si>
  <si>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</si>
  <si>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</si>
  <si>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</si>
  <si>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</si>
  <si>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</si>
  <si>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</si>
  <si>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</si>
  <si>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</si>
  <si>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</si>
  <si>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</si>
  <si>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</si>
  <si>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</si>
  <si>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</si>
  <si>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</si>
  <si>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</si>
  <si>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</si>
  <si>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</si>
  <si>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</si>
  <si>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</si>
  <si>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</si>
  <si>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</si>
  <si>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</si>
  <si>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</si>
  <si>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</si>
  <si>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</si>
  <si>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</si>
  <si>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</si>
  <si>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</si>
  <si>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</si>
  <si>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</si>
  <si>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</si>
  <si>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</si>
  <si>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</si>
  <si>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</si>
  <si>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</si>
  <si>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</si>
  <si>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</si>
  <si>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</si>
  <si>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</si>
  <si>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</si>
  <si>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</si>
  <si>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</si>
  <si>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</si>
  <si>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</si>
  <si>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</si>
  <si>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</si>
  <si>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</si>
  <si>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</si>
  <si>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</si>
  <si>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</si>
  <si>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</si>
  <si>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</si>
  <si>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</si>
  <si>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</si>
  <si>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</si>
  <si>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</si>
  <si>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</si>
  <si>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</si>
  <si>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</si>
  <si>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</si>
  <si>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</si>
  <si>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</si>
  <si>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</si>
  <si>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</si>
  <si>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</si>
  <si>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</si>
  <si>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</si>
  <si>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</si>
  <si>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</si>
  <si>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</si>
  <si>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</si>
  <si>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</si>
  <si>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</si>
  <si>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</si>
  <si>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</si>
  <si>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</si>
  <si>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</si>
  <si>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</si>
  <si>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</si>
  <si>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</si>
  <si>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</si>
  <si>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</si>
  <si>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</si>
  <si>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</si>
  <si>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</si>
  <si>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</si>
  <si>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</si>
  <si>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</si>
  <si>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</si>
  <si>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</si>
  <si>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</si>
  <si>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</si>
  <si>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</si>
  <si>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</si>
  <si>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</si>
  <si>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</si>
  <si>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</si>
  <si>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</si>
  <si>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</si>
  <si>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</si>
  <si>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</si>
  <si>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</si>
  <si>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</si>
  <si>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</si>
  <si>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</si>
  <si>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</si>
  <si>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</si>
  <si>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</si>
  <si>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</si>
  <si>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</si>
  <si>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</si>
  <si>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</si>
  <si>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</si>
  <si>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</si>
  <si>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</si>
  <si>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</si>
  <si>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</si>
  <si>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</si>
  <si>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</si>
  <si>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</si>
  <si>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</si>
  <si>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</si>
  <si>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</si>
  <si>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</si>
  <si>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</si>
  <si>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</si>
  <si>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</si>
  <si>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</si>
  <si>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</si>
  <si>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</si>
  <si>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</si>
  <si>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</si>
  <si>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</si>
  <si>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</si>
  <si>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</si>
  <si>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</si>
  <si>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</si>
  <si>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</si>
  <si>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</si>
  <si>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</si>
  <si>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</si>
  <si>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</si>
  <si>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</si>
  <si>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</si>
  <si>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</si>
  <si>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</si>
  <si>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</si>
  <si>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</si>
  <si>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</si>
  <si>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</si>
  <si>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</si>
  <si>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</si>
  <si>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</si>
  <si>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</si>
  <si>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</si>
  <si>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</si>
  <si>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</si>
  <si>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</si>
  <si>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</si>
  <si>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</si>
  <si>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</si>
  <si>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</si>
  <si>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</si>
  <si>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</si>
  <si>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</si>
  <si>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</si>
  <si>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</si>
  <si>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</si>
  <si>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</si>
  <si>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</si>
  <si>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</si>
  <si>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</si>
  <si>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</si>
  <si>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</si>
  <si>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</si>
  <si>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</si>
  <si>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</si>
  <si>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</si>
  <si>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</si>
  <si>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</si>
  <si>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</si>
  <si>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</si>
  <si>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</si>
  <si>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</si>
  <si>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</si>
  <si>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</si>
  <si>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</si>
  <si>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</si>
  <si>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</si>
  <si>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</si>
  <si>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</si>
  <si>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</si>
  <si>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</si>
  <si>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</si>
  <si>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</si>
  <si>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</si>
  <si>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</si>
  <si>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</si>
  <si>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</si>
  <si>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</si>
  <si>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</si>
  <si>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</si>
  <si>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</si>
  <si>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</si>
  <si>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</si>
  <si>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</si>
  <si>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</si>
  <si>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</si>
  <si>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</si>
  <si>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</si>
  <si>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</si>
  <si>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</si>
  <si>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</si>
  <si>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</si>
  <si>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</si>
  <si>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</si>
  <si>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</si>
  <si>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</si>
  <si>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</si>
  <si>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</si>
  <si>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</si>
  <si>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</si>
  <si>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</si>
  <si>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</si>
  <si>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</si>
  <si>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</si>
  <si>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</si>
  <si>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</si>
  <si>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</si>
  <si>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</si>
  <si>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</si>
  <si>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</si>
  <si>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</si>
  <si>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</si>
  <si>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</si>
  <si>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</si>
  <si>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</si>
  <si>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</si>
  <si>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</si>
  <si>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</si>
  <si>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</si>
  <si>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</si>
  <si>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</si>
  <si>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</si>
  <si>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</si>
  <si>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</si>
  <si>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</si>
  <si>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</si>
  <si>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</si>
  <si>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</si>
  <si>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</si>
  <si>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</si>
  <si>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</si>
  <si>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</si>
  <si>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</si>
  <si>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</si>
  <si>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</si>
  <si>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</si>
  <si>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</si>
  <si>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</si>
  <si>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</si>
  <si>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</si>
  <si>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</si>
  <si>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</si>
  <si>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</si>
  <si>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</si>
  <si>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</si>
  <si>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</si>
  <si>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</si>
  <si>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</si>
  <si>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</si>
  <si>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</si>
  <si>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</si>
  <si>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</si>
  <si>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</si>
  <si>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</si>
  <si>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</si>
  <si>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</si>
  <si>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</si>
  <si>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</si>
  <si>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</si>
  <si>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</si>
  <si>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</si>
  <si>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</si>
  <si>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</si>
  <si>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</si>
  <si>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</si>
  <si>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</si>
  <si>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</si>
  <si>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</si>
  <si>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</si>
  <si>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</si>
  <si>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</si>
  <si>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</si>
  <si>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</si>
  <si>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</si>
  <si>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</si>
  <si>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</si>
  <si>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</si>
  <si>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</si>
  <si>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</si>
  <si>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</si>
  <si>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</si>
  <si>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</si>
  <si>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</si>
  <si>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</si>
  <si>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</si>
  <si>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</si>
  <si>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</si>
  <si>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</si>
  <si>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</si>
  <si>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</si>
  <si>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</si>
  <si>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</si>
  <si>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</si>
  <si>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</si>
  <si>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</si>
  <si>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</si>
  <si>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</si>
  <si>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</si>
  <si>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</si>
  <si>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</si>
  <si>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</si>
  <si>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</si>
  <si>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</si>
  <si>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</si>
  <si>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</si>
  <si>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</si>
  <si>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</si>
  <si>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</si>
  <si>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</si>
  <si>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</si>
  <si>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</si>
  <si>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</si>
  <si>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</si>
  <si>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</si>
  <si>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</si>
  <si>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</si>
  <si>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</si>
  <si>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</si>
  <si>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</si>
  <si>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</si>
  <si>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</si>
  <si>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</si>
  <si>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</si>
  <si>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</si>
  <si>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</si>
  <si>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</si>
  <si>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</si>
  <si>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</si>
  <si>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</si>
  <si>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</si>
  <si>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</si>
  <si>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</si>
  <si>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</si>
  <si>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</si>
  <si>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</si>
  <si>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</si>
  <si>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</si>
  <si>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</si>
  <si>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</si>
  <si>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</si>
  <si>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</si>
  <si>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</si>
  <si>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</si>
  <si>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</si>
  <si>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</si>
  <si>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</si>
  <si>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</si>
  <si>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</si>
  <si>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</si>
  <si>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</si>
  <si>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</si>
  <si>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</si>
  <si>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</si>
  <si>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</si>
  <si>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</si>
  <si>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</si>
  <si>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</si>
  <si>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</si>
  <si>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</si>
  <si>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</si>
  <si>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</si>
  <si>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</si>
  <si>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</si>
  <si>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</si>
  <si>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</si>
  <si>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</si>
  <si>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</si>
  <si>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</si>
  <si>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</si>
  <si>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</si>
  <si>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</si>
  <si>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</si>
  <si>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</si>
  <si>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</si>
  <si>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</si>
  <si>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</si>
  <si>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</si>
  <si>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</si>
  <si>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</si>
  <si>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</si>
  <si>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</si>
  <si>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</si>
  <si>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</si>
  <si>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</si>
  <si>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</si>
  <si>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</si>
  <si>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</si>
  <si>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</si>
  <si>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</si>
  <si>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</si>
  <si>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</si>
  <si>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</si>
  <si>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</si>
  <si>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</si>
  <si>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</si>
  <si>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</si>
  <si>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</si>
  <si>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</si>
  <si>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</si>
  <si>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</si>
  <si>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</si>
  <si>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</si>
  <si>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</si>
  <si>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</si>
  <si>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</si>
  <si>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</si>
  <si>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</si>
  <si>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</si>
  <si>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</si>
  <si>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</si>
  <si>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</si>
  <si>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</si>
  <si>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</si>
  <si>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</si>
  <si>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</si>
  <si>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</si>
  <si>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</si>
  <si>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</si>
  <si>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</si>
  <si>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</si>
  <si>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</si>
  <si>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</si>
  <si>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</si>
  <si>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</si>
  <si>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</si>
  <si>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</si>
  <si>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</si>
  <si>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</si>
  <si>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</si>
  <si>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</si>
  <si>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</si>
  <si>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</si>
  <si>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</si>
  <si>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</si>
  <si>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</si>
  <si>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</si>
  <si>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</si>
  <si>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</si>
  <si>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</si>
  <si>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</si>
  <si>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</si>
  <si>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</si>
  <si>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</si>
  <si>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</si>
  <si>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</si>
  <si>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</si>
  <si>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</si>
  <si>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</si>
  <si>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</si>
  <si>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</si>
  <si>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</si>
  <si>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</si>
  <si>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</si>
  <si>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</si>
  <si>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</si>
  <si>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</si>
  <si>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</si>
  <si>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</si>
  <si>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</si>
  <si>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</si>
  <si>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</si>
  <si>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</si>
  <si>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</si>
  <si>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</si>
  <si>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</si>
  <si>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</si>
  <si>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</si>
  <si>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</si>
  <si>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</si>
  <si>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</si>
  <si>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</si>
  <si>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</si>
  <si>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</si>
  <si>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</si>
  <si>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</si>
  <si>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</si>
  <si>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</si>
  <si>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</si>
  <si>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</si>
  <si>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</si>
  <si>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</si>
  <si>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</si>
  <si>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</si>
  <si>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</si>
  <si>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</si>
  <si>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</si>
  <si>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</si>
  <si>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</si>
  <si>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</si>
  <si>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</si>
  <si>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</si>
  <si>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</si>
  <si>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</si>
  <si>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</si>
  <si>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</si>
  <si>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</si>
  <si>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</si>
  <si>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</si>
  <si>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</si>
  <si>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</si>
  <si>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</si>
  <si>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</si>
  <si>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</si>
  <si>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</si>
  <si>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</si>
  <si>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</si>
  <si>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</si>
  <si>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</si>
  <si>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</si>
  <si>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</si>
  <si>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</si>
  <si>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</si>
  <si>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</si>
  <si>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</si>
  <si>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</si>
  <si>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</si>
  <si>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</si>
  <si>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</si>
  <si>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</si>
  <si>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</si>
  <si>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</si>
  <si>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</si>
  <si>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</si>
  <si>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</si>
  <si>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</si>
  <si>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</si>
  <si>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</si>
  <si>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</si>
  <si>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</si>
  <si>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</si>
  <si>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</si>
  <si>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</si>
  <si>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</si>
  <si>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</si>
  <si>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</si>
  <si>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</si>
  <si>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</si>
  <si>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</si>
  <si>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</si>
  <si>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</si>
  <si>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</si>
  <si>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</si>
  <si>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</si>
  <si>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</si>
  <si>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</si>
  <si>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</si>
  <si>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</si>
  <si>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</si>
  <si>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</si>
  <si>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</si>
  <si>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</si>
  <si>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</si>
  <si>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</si>
  <si>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</si>
  <si>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</si>
  <si>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</si>
  <si>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</si>
  <si>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</si>
  <si>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</si>
  <si>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</si>
  <si>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</si>
  <si>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</si>
  <si>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</si>
  <si>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</si>
  <si>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</si>
  <si>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</si>
  <si>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</si>
  <si>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</si>
  <si>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</si>
  <si>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</si>
  <si>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</si>
  <si>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</si>
  <si>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</si>
  <si>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</si>
  <si>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</si>
  <si>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</si>
  <si>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</si>
  <si>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</si>
  <si>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</si>
  <si>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</si>
  <si>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</si>
  <si>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</si>
  <si>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</si>
  <si>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</si>
  <si>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</si>
  <si>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</si>
  <si>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</si>
  <si>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</si>
  <si>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</si>
  <si>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</si>
  <si>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</si>
  <si>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</si>
  <si>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</si>
  <si>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</si>
  <si>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</si>
  <si>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</si>
  <si>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</si>
  <si>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</si>
  <si>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</si>
  <si>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</si>
  <si>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</si>
  <si>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</si>
  <si>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</si>
  <si>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</si>
  <si>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</si>
  <si>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</si>
  <si>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</si>
  <si>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</si>
  <si>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</si>
  <si>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</si>
  <si>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</si>
  <si>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</si>
  <si>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</si>
  <si>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</si>
  <si>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</si>
  <si>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</si>
  <si>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</si>
  <si>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</si>
  <si>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</si>
  <si>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</si>
  <si>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</si>
  <si>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</si>
  <si>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</si>
  <si>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</si>
  <si>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</si>
  <si>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</si>
  <si>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</si>
  <si>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</si>
  <si>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</si>
  <si>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</si>
  <si>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</si>
  <si>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</si>
  <si>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</si>
  <si>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</si>
  <si>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</si>
  <si>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</si>
  <si>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</si>
  <si>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</si>
  <si>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</si>
  <si>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</si>
  <si>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</si>
  <si>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</si>
  <si>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</si>
  <si>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</si>
  <si>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</si>
  <si>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</si>
  <si>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</si>
  <si>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</si>
  <si>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</si>
  <si>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</si>
  <si>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</si>
  <si>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</si>
  <si>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</si>
  <si>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</si>
  <si>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</si>
  <si>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</si>
  <si>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</si>
  <si>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</si>
  <si>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</si>
  <si>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</si>
  <si>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</si>
  <si>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</si>
  <si>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</si>
  <si>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</si>
  <si>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</si>
  <si>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</si>
  <si>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</si>
  <si>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</si>
  <si>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</si>
  <si>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</si>
  <si>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</si>
  <si>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</si>
  <si>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</si>
  <si>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</si>
  <si>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</si>
  <si>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</si>
  <si>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</si>
  <si>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</si>
  <si>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</si>
  <si>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</si>
  <si>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</si>
  <si>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</si>
  <si>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</si>
  <si>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</si>
  <si>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</si>
  <si>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</si>
  <si>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</si>
  <si>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</si>
  <si>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</si>
  <si>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</si>
  <si>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</si>
  <si>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</si>
  <si>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</si>
  <si>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</si>
  <si>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</si>
  <si>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</si>
  <si>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</si>
  <si>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</si>
  <si>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</si>
  <si>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</si>
  <si>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</si>
  <si>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</si>
  <si>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</si>
  <si>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</si>
  <si>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</si>
  <si>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</si>
  <si>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</si>
  <si>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</si>
  <si>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</si>
  <si>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</si>
  <si>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</si>
  <si>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</si>
  <si>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</si>
  <si>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</si>
  <si>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</si>
  <si>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</si>
  <si>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</si>
  <si>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</si>
  <si>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</si>
  <si>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</si>
  <si>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</si>
  <si>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</si>
  <si>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</si>
  <si>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</si>
  <si>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</si>
  <si>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</si>
  <si>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</si>
  <si>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</si>
  <si>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</si>
  <si>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</si>
  <si>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</si>
  <si>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</si>
  <si>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</si>
  <si>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</si>
  <si>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</si>
  <si>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</si>
  <si>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</si>
  <si>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</si>
  <si>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</si>
  <si>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</si>
  <si>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</si>
  <si>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</si>
  <si>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</si>
  <si>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</si>
  <si>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</si>
  <si>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</si>
  <si>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</si>
  <si>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</si>
  <si>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</si>
  <si>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</si>
  <si>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</si>
  <si>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</si>
  <si>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</si>
  <si>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</si>
  <si>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</si>
  <si>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</si>
  <si>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</si>
  <si>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</si>
  <si>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</si>
  <si>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</si>
  <si>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</si>
  <si>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</si>
  <si>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</si>
  <si>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</si>
  <si>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</si>
  <si>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</si>
  <si>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</si>
  <si>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</si>
  <si>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</si>
  <si>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</si>
  <si>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</si>
  <si>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</si>
  <si>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</si>
  <si>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</si>
  <si>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</si>
  <si>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</si>
  <si>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</si>
  <si>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</si>
  <si>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</si>
  <si>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</si>
  <si>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</si>
  <si>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</si>
  <si>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</si>
  <si>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</si>
  <si>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</si>
  <si>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</si>
  <si>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</si>
  <si>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</si>
  <si>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</si>
  <si>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</si>
  <si>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</si>
  <si>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</si>
  <si>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</si>
  <si>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</si>
  <si>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</si>
  <si>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</si>
  <si>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</si>
  <si>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</si>
  <si>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</si>
  <si>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</si>
  <si>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</si>
  <si>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</si>
  <si>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</si>
  <si>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</si>
  <si>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</si>
  <si>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</si>
  <si>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</si>
  <si>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</si>
  <si>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</si>
  <si>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</si>
  <si>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</si>
  <si>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</si>
  <si>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</si>
  <si>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</si>
  <si>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</si>
  <si>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</si>
  <si>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</si>
  <si>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</si>
  <si>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</si>
  <si>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</si>
  <si>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</si>
  <si>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</si>
  <si>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</si>
  <si>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</si>
  <si>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</si>
  <si>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</si>
  <si>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</si>
  <si>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</si>
  <si>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</si>
  <si>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</si>
  <si>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</si>
  <si>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</si>
  <si>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</si>
  <si>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</si>
  <si>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</si>
  <si>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</si>
  <si>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</si>
  <si>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</si>
  <si>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</si>
  <si>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</si>
  <si>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</si>
  <si>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</si>
  <si>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</si>
  <si>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</si>
  <si>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</si>
  <si>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</si>
  <si>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</si>
  <si>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</si>
  <si>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</si>
  <si>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</si>
  <si>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</si>
  <si>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</si>
  <si>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</si>
  <si>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</si>
  <si>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</si>
  <si>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</si>
  <si>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</si>
  <si>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</si>
  <si>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</si>
  <si>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</si>
  <si>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</si>
  <si>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</si>
  <si>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</si>
  <si>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</si>
  <si>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</si>
  <si>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</si>
  <si>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</si>
  <si>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</si>
  <si>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</si>
  <si>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</si>
  <si>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</si>
  <si>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</si>
  <si>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</si>
  <si>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</si>
  <si>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</si>
  <si>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</si>
  <si>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</si>
  <si>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</si>
  <si>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</si>
  <si>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</si>
  <si>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</si>
  <si>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</si>
  <si>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</si>
  <si>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</si>
  <si>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</si>
  <si>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</si>
  <si>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</si>
  <si>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</si>
  <si>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</si>
  <si>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</si>
  <si>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</si>
  <si>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</si>
  <si>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</si>
  <si>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</si>
  <si>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</si>
  <si>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</si>
  <si>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</si>
  <si>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</si>
  <si>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</si>
  <si>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</si>
  <si>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</si>
  <si>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</si>
  <si>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</si>
  <si>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</si>
  <si>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</si>
  <si>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</si>
  <si>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</si>
  <si>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</si>
  <si>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</si>
  <si>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</si>
  <si>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</si>
  <si>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</si>
  <si>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</si>
  <si>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</si>
  <si>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</si>
  <si>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</si>
  <si>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</si>
  <si>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</si>
  <si>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</si>
  <si>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</si>
  <si>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</si>
  <si>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</si>
  <si>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</si>
  <si>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</si>
  <si>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</si>
  <si>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</si>
  <si>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</si>
  <si>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</si>
  <si>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</si>
  <si>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</si>
  <si>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</si>
  <si>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</si>
  <si>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</si>
  <si>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</si>
  <si>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</si>
  <si>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</si>
  <si>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</si>
  <si>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</si>
  <si>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</si>
  <si>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</si>
  <si>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</si>
  <si>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</si>
  <si>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</si>
  <si>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</si>
  <si>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</si>
  <si>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</si>
  <si>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</si>
  <si>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</si>
  <si>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</si>
  <si>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</si>
  <si>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</si>
  <si>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</si>
  <si>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</si>
  <si>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</si>
  <si>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</si>
  <si>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</si>
  <si>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</si>
  <si>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</si>
  <si>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</si>
  <si>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</si>
  <si>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</si>
  <si>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</si>
  <si>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</si>
  <si>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</si>
  <si>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</si>
  <si>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</si>
  <si>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</si>
  <si>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</si>
  <si>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</si>
  <si>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</si>
  <si>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</si>
  <si>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</si>
  <si>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</si>
  <si>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</si>
  <si>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</si>
  <si>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</si>
  <si>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</si>
  <si>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</si>
  <si>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</si>
  <si>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</si>
  <si>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</si>
  <si>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</si>
  <si>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</si>
  <si>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</si>
  <si>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</si>
  <si>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</si>
  <si>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</si>
  <si>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</si>
  <si>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</si>
  <si>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</si>
  <si>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</si>
  <si>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</si>
  <si>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</si>
  <si>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</si>
  <si>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</si>
  <si>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</si>
  <si>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</si>
  <si>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</si>
  <si>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</si>
  <si>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</si>
  <si>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</si>
  <si>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</si>
  <si>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</si>
  <si>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</si>
  <si>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</si>
  <si>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</si>
  <si>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</si>
  <si>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</si>
  <si>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</si>
  <si>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</si>
  <si>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</si>
  <si>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</si>
  <si>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</si>
  <si>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</si>
  <si>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</si>
  <si>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</si>
  <si>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</si>
  <si>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</si>
  <si>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</si>
  <si>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</si>
  <si>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</si>
  <si>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</si>
  <si>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</si>
  <si>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</si>
  <si>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</si>
  <si>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</si>
  <si>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</si>
  <si>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</si>
  <si>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</si>
  <si>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</si>
  <si>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</si>
  <si>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</si>
  <si>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</si>
  <si>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</si>
  <si>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</si>
  <si>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</si>
  <si>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</si>
  <si>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</si>
  <si>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</si>
  <si>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</si>
  <si>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</si>
  <si>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</si>
  <si>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</si>
  <si>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</si>
  <si>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</si>
  <si>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</si>
  <si>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</si>
  <si>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</si>
  <si>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</si>
  <si>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</si>
  <si>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</si>
  <si>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</si>
  <si>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</si>
  <si>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</si>
  <si>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</si>
  <si>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</si>
  <si>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</si>
  <si>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</si>
  <si>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</si>
  <si>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</si>
  <si>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</si>
  <si>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</si>
  <si>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</si>
  <si>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</si>
  <si>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</si>
  <si>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</si>
  <si>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</si>
  <si>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</si>
  <si>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</si>
  <si>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</si>
  <si>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</si>
  <si>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</si>
  <si>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</si>
  <si>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</si>
  <si>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</si>
  <si>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</si>
  <si>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</si>
  <si>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</si>
  <si>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</si>
  <si>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</si>
  <si>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</si>
  <si>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</si>
  <si>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</si>
  <si>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</si>
  <si>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</si>
  <si>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</si>
  <si>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</si>
  <si>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</si>
  <si>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</si>
  <si>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</si>
  <si>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</si>
  <si>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</si>
  <si>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</si>
  <si>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</si>
  <si>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</si>
  <si>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</si>
  <si>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</si>
  <si>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</si>
  <si>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</si>
  <si>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</si>
  <si>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</si>
  <si>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</si>
  <si>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</si>
  <si>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</si>
  <si>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</si>
  <si>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</si>
  <si>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</si>
  <si>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</si>
  <si>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</si>
  <si>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</si>
  <si>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</si>
  <si>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</si>
  <si>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</si>
  <si>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</si>
  <si>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</si>
  <si>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</si>
  <si>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</si>
  <si>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</si>
  <si>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</si>
  <si>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</si>
  <si>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</si>
  <si>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</si>
  <si>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</si>
  <si>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</si>
  <si>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</si>
  <si>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</si>
  <si>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</si>
  <si>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</si>
  <si>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</si>
  <si>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</si>
  <si>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</si>
  <si>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</si>
  <si>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</si>
  <si>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</si>
  <si>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</si>
  <si>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</si>
  <si>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</si>
  <si>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</si>
  <si>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</si>
  <si>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</si>
  <si>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</si>
  <si>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</si>
  <si>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</si>
  <si>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</si>
  <si>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</si>
  <si>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</si>
  <si>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</si>
  <si>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</si>
  <si>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</si>
  <si>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</si>
  <si>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</si>
  <si>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</si>
  <si>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</si>
  <si>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</si>
  <si>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</si>
  <si>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</si>
  <si>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</si>
  <si>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</si>
  <si>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</si>
  <si>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</si>
  <si>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</si>
  <si>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</si>
  <si>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</si>
  <si>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</si>
  <si>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</si>
  <si>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</si>
  <si>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</si>
  <si>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</si>
  <si>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</si>
  <si>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</si>
  <si>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</si>
  <si>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</si>
  <si>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</si>
  <si>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</si>
  <si>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</si>
  <si>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</si>
  <si>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</si>
  <si>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</si>
  <si>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</si>
  <si>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</si>
  <si>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</si>
  <si>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</si>
  <si>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</si>
  <si>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</si>
  <si>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</si>
  <si>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</si>
  <si>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</si>
  <si>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</si>
  <si>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</si>
  <si>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</si>
  <si>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</si>
  <si>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</si>
  <si>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</si>
  <si>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</si>
  <si>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</si>
  <si>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</si>
  <si>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</si>
  <si>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</si>
  <si>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</si>
  <si>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</si>
  <si>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</si>
  <si>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</si>
  <si>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</si>
  <si>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</si>
  <si>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</si>
  <si>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</si>
  <si>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</si>
  <si>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</si>
  <si>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</si>
  <si>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</si>
  <si>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</si>
  <si>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</si>
  <si>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</si>
  <si>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</si>
  <si>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</si>
  <si>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</si>
  <si>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</si>
  <si>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</si>
  <si>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</si>
  <si>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</si>
  <si>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</si>
  <si>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</si>
  <si>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</si>
  <si>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</si>
  <si>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</si>
  <si>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</si>
  <si>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</si>
  <si>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</si>
  <si>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</si>
  <si>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</si>
  <si>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</si>
  <si>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</si>
  <si>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</si>
  <si>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</si>
  <si>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</si>
  <si>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</si>
  <si>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</si>
  <si>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</si>
  <si>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</si>
  <si>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</si>
  <si>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</si>
  <si>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</si>
  <si>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</si>
  <si>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</si>
  <si>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</si>
  <si>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</si>
  <si>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</si>
  <si>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</si>
  <si>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</si>
  <si>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</si>
  <si>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</si>
  <si>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</si>
  <si>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</si>
  <si>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</si>
  <si>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</si>
  <si>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</si>
  <si>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</si>
  <si>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</si>
  <si>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</si>
  <si>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</si>
  <si>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</si>
  <si>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</si>
  <si>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</si>
  <si>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</si>
  <si>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</si>
  <si>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</si>
  <si>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</si>
  <si>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</si>
  <si>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</si>
  <si>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</si>
  <si>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</si>
  <si>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</si>
  <si>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</si>
  <si>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</si>
  <si>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</si>
  <si>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</si>
  <si>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</si>
  <si>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</si>
  <si>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</si>
  <si>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</si>
  <si>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</si>
  <si>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</si>
  <si>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</si>
  <si>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</si>
  <si>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</si>
  <si>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</si>
  <si>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</si>
  <si>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</si>
  <si>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</si>
  <si>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</si>
  <si>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</si>
  <si>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</si>
  <si>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</si>
  <si>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</si>
  <si>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</si>
  <si>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</si>
  <si>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</si>
  <si>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</si>
  <si>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</si>
  <si>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</si>
  <si>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</si>
  <si>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</si>
  <si>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</si>
  <si>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</si>
  <si>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</si>
  <si>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</si>
  <si>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</si>
  <si>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</si>
  <si>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</si>
  <si>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</si>
  <si>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</si>
  <si>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</si>
  <si>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</si>
  <si>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</si>
  <si>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</si>
  <si>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</si>
  <si>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</si>
  <si>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</si>
  <si>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</si>
  <si>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</si>
  <si>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</si>
  <si>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</si>
  <si>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</si>
  <si>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</si>
  <si>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</si>
  <si>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</si>
  <si>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</si>
  <si>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</si>
  <si>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</si>
  <si>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</si>
  <si>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</si>
  <si>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</si>
  <si>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</si>
  <si>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</si>
  <si>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</si>
  <si>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</si>
  <si>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</si>
  <si>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</si>
  <si>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</si>
  <si>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</si>
  <si>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</si>
  <si>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</si>
  <si>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</si>
  <si>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</si>
  <si>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</si>
  <si>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</si>
  <si>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</si>
  <si>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</si>
  <si>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</si>
  <si>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</si>
  <si>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</si>
  <si>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</si>
  <si>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</si>
  <si>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</si>
  <si>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</si>
  <si>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</si>
  <si>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</si>
  <si>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</si>
  <si>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</si>
  <si>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</si>
  <si>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</si>
  <si>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</si>
  <si>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</si>
  <si>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</si>
  <si>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</si>
  <si>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</si>
  <si>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</si>
  <si>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</si>
  <si>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</si>
  <si>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</si>
  <si>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</si>
  <si>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</si>
  <si>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</si>
  <si>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</si>
  <si>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</si>
  <si>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</si>
  <si>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</si>
  <si>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</si>
  <si>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</si>
  <si>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</si>
  <si>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</si>
  <si>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</si>
  <si>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</si>
  <si>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</si>
  <si>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</si>
  <si>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</si>
  <si>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</si>
  <si>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</si>
  <si>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</si>
  <si>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</si>
  <si>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</si>
  <si>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</si>
  <si>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</si>
  <si>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</si>
  <si>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</si>
  <si>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</si>
  <si>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</si>
  <si>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</si>
  <si>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</si>
  <si>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</si>
  <si>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</si>
  <si>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</si>
  <si>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</si>
  <si>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</si>
  <si>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</si>
  <si>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</si>
  <si>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</si>
  <si>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</si>
  <si>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</si>
  <si>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</si>
  <si>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</si>
  <si>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</si>
  <si>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</si>
  <si>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</si>
  <si>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</si>
  <si>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</si>
  <si>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</si>
  <si>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</si>
  <si>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</si>
  <si>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</si>
  <si>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</si>
  <si>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</si>
  <si>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</si>
  <si>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</si>
  <si>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</si>
  <si>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</si>
  <si>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</si>
  <si>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</si>
  <si>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</si>
  <si>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</si>
  <si>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</si>
  <si>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</si>
  <si>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</si>
  <si>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</si>
  <si>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</si>
  <si>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</si>
  <si>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</si>
  <si>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</si>
  <si>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</si>
  <si>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</si>
  <si>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</si>
  <si>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</si>
  <si>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</si>
  <si>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</si>
  <si>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</si>
  <si>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</si>
  <si>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</si>
  <si>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</si>
  <si>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</si>
  <si>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</si>
  <si>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</si>
  <si>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</si>
  <si>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</si>
  <si>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</si>
  <si>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</si>
  <si>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</si>
  <si>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</si>
  <si>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</si>
  <si>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</si>
  <si>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</si>
  <si>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</si>
  <si>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</si>
  <si>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</si>
  <si>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</si>
  <si>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</si>
  <si>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</si>
  <si>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</si>
  <si>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</si>
  <si>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</si>
  <si>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</si>
  <si>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</si>
  <si>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</si>
  <si>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</si>
  <si>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</si>
  <si>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</si>
  <si>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</si>
  <si>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</si>
  <si>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</si>
  <si>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</si>
  <si>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</si>
  <si>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</si>
  <si>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</si>
  <si>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</si>
  <si>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</si>
  <si>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</si>
  <si>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</si>
  <si>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</si>
  <si>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</si>
  <si>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</si>
  <si>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</si>
  <si>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</si>
  <si>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</si>
  <si>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</si>
  <si>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</si>
  <si>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</si>
  <si>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</si>
  <si>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</si>
  <si>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</si>
  <si>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</si>
  <si>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</si>
  <si>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</si>
  <si>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</si>
  <si>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</si>
  <si>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</si>
  <si>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</si>
  <si>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</si>
  <si>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</si>
  <si>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</si>
  <si>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</si>
  <si>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</si>
  <si>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</si>
  <si>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</si>
  <si>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</si>
  <si>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</si>
  <si>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</si>
  <si>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</si>
  <si>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</si>
  <si>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</si>
  <si>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</si>
  <si>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</si>
  <si>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</si>
  <si>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</si>
  <si>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</si>
  <si>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</si>
  <si>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</si>
  <si>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</si>
  <si>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</si>
  <si>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</si>
  <si>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</si>
  <si>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</si>
  <si>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</si>
  <si>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</si>
  <si>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</si>
  <si>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</si>
  <si>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</si>
  <si>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</si>
  <si>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</si>
  <si>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</si>
  <si>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</si>
  <si>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</si>
  <si>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</si>
  <si>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</si>
  <si>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</si>
  <si>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</si>
  <si>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</si>
  <si>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</si>
  <si>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</si>
  <si>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</si>
  <si>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</si>
  <si>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</si>
  <si>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</si>
  <si>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</si>
  <si>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</si>
  <si>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</si>
  <si>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</si>
  <si>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</si>
  <si>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</si>
  <si>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</si>
  <si>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</si>
  <si>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</si>
  <si>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</si>
  <si>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</si>
  <si>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</si>
  <si>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</si>
  <si>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</si>
  <si>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</si>
  <si>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</si>
  <si>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</si>
  <si>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</si>
  <si>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</si>
  <si>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</si>
  <si>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</si>
  <si>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</si>
  <si>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</si>
  <si>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</si>
  <si>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</si>
  <si>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</si>
  <si>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</si>
  <si>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</si>
  <si>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</si>
  <si>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</si>
  <si>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</si>
  <si>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</si>
  <si>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</si>
  <si>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</si>
  <si>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</si>
  <si>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</si>
  <si>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</si>
  <si>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</si>
  <si>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</si>
  <si>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</si>
  <si>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</si>
  <si>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</si>
  <si>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</si>
  <si>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</si>
  <si>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</si>
  <si>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</si>
  <si>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</si>
  <si>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</si>
  <si>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</si>
  <si>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</si>
  <si>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</si>
  <si>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</si>
  <si>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</si>
  <si>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</si>
  <si>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</si>
  <si>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</si>
  <si>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</si>
  <si>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</si>
  <si>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</si>
  <si>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</si>
  <si>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</si>
  <si>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</si>
  <si>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</si>
  <si>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</si>
  <si>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</si>
  <si>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</si>
  <si>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</si>
  <si>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</si>
  <si>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</si>
  <si>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</si>
  <si>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</si>
  <si>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</si>
  <si>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</si>
  <si>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</si>
  <si>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</si>
  <si>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</si>
  <si>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</si>
  <si>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</si>
  <si>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</si>
  <si>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</si>
  <si>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</si>
  <si>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</si>
  <si>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</si>
  <si>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</si>
  <si>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</si>
  <si>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</si>
  <si>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</si>
  <si>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</si>
  <si>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</si>
  <si>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</si>
  <si>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</si>
  <si>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</si>
  <si>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</si>
  <si>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</si>
  <si>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</si>
  <si>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</si>
  <si>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</si>
  <si>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</si>
  <si>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</si>
  <si>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</si>
  <si>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</si>
  <si>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</si>
  <si>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</si>
  <si>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</si>
  <si>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</si>
  <si>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</si>
  <si>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</si>
  <si>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</si>
  <si>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</si>
  <si>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</si>
  <si>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</si>
  <si>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</si>
  <si>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</si>
  <si>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</si>
  <si>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</si>
  <si>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</si>
  <si>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</si>
  <si>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</si>
  <si>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</si>
  <si>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</si>
  <si>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</si>
  <si>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</si>
  <si>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</si>
  <si>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</si>
  <si>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</si>
  <si>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</si>
  <si>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</si>
  <si>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</si>
  <si>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</si>
  <si>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</si>
  <si>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</si>
  <si>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</si>
  <si>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</si>
  <si>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</si>
  <si>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</si>
  <si>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</si>
  <si>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</si>
  <si>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</si>
  <si>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</si>
  <si>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</si>
  <si>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</si>
  <si>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</si>
  <si>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</si>
  <si>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</si>
  <si>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</si>
  <si>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</si>
  <si>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</si>
  <si>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</si>
  <si>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</si>
  <si>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</si>
  <si>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</si>
  <si>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</si>
  <si>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</si>
  <si>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</si>
  <si>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</si>
  <si>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</si>
  <si>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</si>
  <si>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</si>
  <si>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</si>
  <si>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</si>
  <si>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</si>
  <si>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</si>
  <si>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</si>
  <si>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</si>
  <si>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</si>
  <si>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</si>
  <si>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</si>
  <si>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</si>
  <si>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</si>
  <si>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</si>
  <si>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</si>
  <si>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</si>
  <si>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</si>
  <si>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</si>
  <si>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</si>
  <si>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</si>
  <si>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</si>
  <si>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</si>
  <si>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</si>
  <si>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</si>
  <si>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</si>
  <si>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</si>
  <si>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</si>
  <si>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</si>
  <si>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</si>
  <si>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</si>
  <si>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</si>
  <si>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</si>
  <si>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</si>
  <si>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</si>
  <si>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</si>
  <si>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</si>
  <si>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</si>
  <si>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</si>
  <si>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</si>
  <si>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</si>
  <si>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</si>
  <si>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</si>
  <si>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</si>
  <si>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</si>
  <si>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</si>
  <si>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</si>
  <si>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</si>
  <si>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</si>
  <si>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</si>
  <si>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</si>
  <si>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</si>
  <si>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</si>
  <si>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</si>
  <si>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</si>
  <si>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</si>
  <si>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</si>
  <si>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</si>
  <si>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</si>
  <si>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</si>
  <si>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</si>
  <si>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</si>
  <si>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</si>
  <si>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</si>
  <si>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</si>
  <si>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</si>
  <si>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</si>
  <si>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</si>
  <si>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</si>
  <si>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</si>
  <si>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</si>
  <si>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</si>
  <si>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</si>
  <si>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</si>
  <si>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</si>
  <si>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</si>
  <si>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</si>
  <si>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</si>
  <si>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</si>
  <si>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</si>
  <si>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</si>
  <si>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</si>
  <si>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</si>
  <si>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</si>
  <si>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</si>
  <si>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</si>
  <si>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</si>
  <si>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</si>
  <si>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</si>
  <si>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</si>
  <si>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</si>
  <si>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</si>
  <si>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</si>
  <si>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</si>
  <si>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</si>
  <si>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</si>
  <si>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</si>
  <si>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</si>
  <si>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</si>
  <si>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</si>
  <si>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</si>
  <si>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</si>
  <si>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</si>
  <si>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</si>
  <si>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</si>
  <si>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</si>
  <si>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</si>
  <si>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</si>
  <si>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</si>
  <si>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</si>
  <si>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</si>
  <si>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</si>
  <si>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</si>
  <si>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</si>
  <si>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</si>
  <si>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</si>
  <si>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</si>
  <si>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</si>
  <si>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</si>
  <si>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</si>
  <si>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</si>
  <si>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</si>
  <si>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</si>
  <si>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</si>
  <si>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</si>
  <si>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</si>
  <si>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</si>
  <si>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</si>
  <si>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</si>
  <si>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</si>
  <si>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</si>
  <si>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</si>
  <si>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</si>
  <si>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</si>
  <si>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</si>
  <si>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</si>
  <si>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</si>
  <si>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</si>
  <si>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</si>
  <si>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</si>
  <si>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</si>
  <si>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</si>
  <si>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</si>
  <si>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</si>
  <si>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</si>
  <si>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</si>
  <si>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</si>
  <si>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</si>
  <si>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</si>
  <si>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</si>
  <si>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</si>
  <si>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</si>
  <si>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</si>
  <si>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</si>
  <si>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</si>
  <si>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</si>
  <si>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</si>
  <si>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</si>
  <si>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</si>
  <si>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</si>
  <si>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</si>
  <si>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</si>
  <si>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</si>
  <si>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</si>
  <si>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</si>
  <si>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</si>
  <si>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</si>
  <si>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</si>
  <si>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</si>
  <si>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</si>
  <si>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</si>
  <si>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</si>
  <si>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</si>
  <si>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</si>
  <si>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</si>
  <si>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</si>
  <si>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</si>
  <si>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</si>
  <si>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</si>
  <si>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</si>
  <si>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</si>
  <si>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</si>
  <si>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</si>
  <si>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</si>
  <si>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</si>
  <si>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</si>
  <si>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</si>
  <si>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</si>
  <si>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</si>
  <si>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</si>
  <si>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</si>
  <si>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</si>
  <si>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</si>
  <si>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</si>
  <si>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</si>
  <si>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</si>
  <si>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</si>
  <si>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</si>
  <si>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</si>
  <si>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</si>
  <si>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</si>
  <si>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</si>
  <si>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</si>
  <si>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</si>
  <si>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</si>
  <si>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</si>
  <si>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</si>
  <si>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</si>
  <si>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</si>
  <si>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</si>
  <si>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</si>
  <si>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</si>
  <si>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</si>
  <si>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</si>
  <si>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</si>
  <si>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</si>
  <si>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</si>
  <si>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</si>
  <si>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</si>
  <si>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</si>
  <si>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</si>
  <si>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</si>
  <si>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</si>
  <si>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</si>
  <si>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</si>
  <si>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</si>
  <si>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</si>
  <si>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</si>
  <si>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</si>
  <si>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</si>
  <si>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</si>
  <si>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</si>
  <si>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</si>
  <si>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</si>
  <si>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</si>
  <si>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</si>
  <si>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</si>
  <si>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</si>
  <si>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</si>
  <si>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</si>
  <si>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</si>
  <si>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</si>
  <si>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</si>
  <si>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</si>
  <si>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</si>
  <si>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</si>
  <si>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</si>
  <si>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</si>
  <si>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</si>
  <si>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</si>
  <si>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</si>
  <si>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</si>
  <si>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</si>
  <si>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</si>
  <si>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</si>
  <si>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</si>
  <si>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</si>
  <si>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</si>
  <si>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</si>
  <si>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</si>
  <si>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</si>
  <si>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</si>
  <si>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</si>
  <si>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</si>
  <si>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</si>
  <si>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</si>
  <si>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</si>
  <si>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</si>
  <si>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</si>
  <si>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</si>
  <si>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</si>
  <si>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</si>
  <si>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</si>
  <si>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</si>
  <si>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</si>
  <si>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</si>
  <si>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</si>
  <si>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</si>
  <si>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</si>
  <si>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</si>
  <si>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</si>
  <si>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</si>
  <si>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</si>
  <si>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</si>
  <si>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</si>
  <si>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</si>
  <si>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</si>
  <si>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</si>
  <si>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</si>
  <si>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</si>
  <si>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</si>
  <si>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</si>
  <si>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</si>
  <si>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</si>
  <si>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</si>
  <si>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</si>
  <si>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</si>
  <si>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</si>
  <si>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</si>
  <si>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</si>
  <si>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</si>
  <si>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</si>
  <si>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</si>
  <si>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</si>
  <si>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</si>
  <si>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</si>
  <si>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</si>
  <si>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</si>
  <si>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</si>
  <si>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</si>
  <si>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</si>
  <si>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</si>
  <si>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</si>
  <si>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</si>
  <si>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</si>
  <si>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</si>
  <si>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</si>
  <si>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</si>
  <si>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</si>
  <si>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</si>
  <si>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</si>
  <si>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</si>
  <si>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</si>
  <si>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</si>
  <si>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</si>
  <si>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</si>
  <si>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</si>
  <si>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</si>
  <si>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</si>
  <si>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</si>
  <si>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</si>
  <si>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</si>
  <si>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</si>
  <si>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</si>
  <si>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</si>
  <si>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</si>
  <si>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</si>
  <si>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</si>
  <si>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</si>
  <si>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</si>
  <si>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</si>
  <si>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</si>
  <si>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</si>
  <si>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</si>
  <si>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</si>
  <si>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</si>
  <si>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</si>
  <si>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</si>
  <si>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</si>
  <si>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</si>
  <si>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</si>
  <si>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</si>
  <si>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</si>
  <si>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</si>
  <si>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</si>
  <si>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</si>
  <si>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</si>
  <si>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</si>
  <si>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</si>
  <si>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</si>
  <si>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</si>
  <si>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</si>
  <si>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</si>
  <si>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</si>
  <si>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</si>
  <si>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</si>
  <si>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</si>
  <si>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</si>
  <si>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</si>
  <si>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</si>
  <si>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</si>
  <si>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</si>
  <si>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</si>
  <si>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</si>
  <si>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</si>
  <si>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</si>
  <si>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</si>
  <si>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</si>
  <si>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</si>
  <si>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</si>
  <si>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</si>
  <si>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</si>
  <si>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</si>
  <si>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</si>
  <si>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</si>
  <si>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</si>
  <si>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</si>
  <si>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</si>
  <si>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</si>
  <si>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</si>
  <si>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</si>
  <si>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</si>
  <si>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</si>
  <si>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</si>
  <si>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</si>
  <si>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</si>
  <si>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</si>
  <si>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</si>
  <si>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</si>
  <si>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</si>
  <si>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</si>
  <si>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</si>
  <si>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</si>
  <si>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</si>
  <si>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</si>
  <si>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</si>
  <si>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</si>
  <si>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</si>
  <si>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</si>
  <si>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</si>
  <si>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</si>
  <si>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</si>
  <si>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</si>
  <si>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</si>
  <si>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</si>
  <si>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</si>
  <si>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</si>
  <si>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</si>
  <si>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</si>
  <si>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</si>
  <si>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</si>
  <si>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</si>
  <si>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</si>
  <si>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</si>
  <si>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</si>
  <si>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</si>
  <si>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</si>
  <si>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</si>
  <si>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</si>
  <si>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</si>
  <si>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</si>
  <si>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</si>
  <si>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</si>
  <si>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</si>
  <si>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</si>
  <si>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</si>
  <si>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</si>
  <si>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</si>
  <si>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</si>
  <si>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</si>
  <si>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</si>
  <si>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</si>
  <si>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</si>
  <si>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</si>
  <si>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</si>
  <si>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</si>
  <si>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</si>
  <si>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</si>
  <si>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</si>
  <si>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</si>
  <si>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</si>
  <si>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</si>
  <si>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</si>
  <si>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</si>
  <si>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</si>
  <si>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</si>
  <si>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</si>
  <si>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</si>
  <si>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</si>
  <si>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</si>
  <si>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</si>
  <si>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</si>
  <si>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</si>
  <si>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</si>
  <si>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</si>
  <si>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</si>
  <si>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</si>
  <si>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</si>
  <si>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</si>
  <si>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</si>
  <si>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</si>
  <si>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</si>
  <si>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</si>
  <si>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</si>
  <si>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</si>
  <si>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</si>
  <si>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</si>
  <si>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</si>
  <si>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</si>
  <si>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</si>
  <si>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</si>
  <si>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</si>
  <si>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</si>
  <si>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</si>
  <si>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</si>
  <si>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</si>
  <si>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</si>
  <si>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</si>
  <si>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</si>
  <si>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</si>
  <si>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</si>
  <si>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</si>
  <si>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</si>
  <si>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</si>
  <si>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</si>
  <si>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</si>
  <si>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</si>
  <si>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</si>
  <si>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</si>
  <si>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</si>
  <si>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</si>
  <si>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</si>
  <si>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</si>
  <si>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</si>
  <si>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</si>
  <si>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</si>
  <si>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</si>
  <si>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</si>
  <si>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</si>
  <si>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</si>
  <si>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</si>
  <si>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</si>
  <si>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</si>
  <si>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</si>
  <si>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</si>
  <si>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</si>
  <si>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</si>
  <si>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</si>
  <si>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</si>
  <si>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</si>
  <si>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</si>
  <si>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</si>
  <si>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</si>
  <si>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</si>
  <si>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</si>
  <si>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</si>
  <si>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</si>
  <si>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</si>
  <si>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</si>
  <si>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</si>
  <si>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</si>
  <si>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</si>
  <si>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</si>
  <si>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</si>
  <si>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</si>
  <si>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</si>
  <si>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</si>
  <si>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</si>
  <si>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</si>
  <si>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</si>
  <si>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</si>
  <si>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</si>
  <si>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</si>
  <si>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</si>
  <si>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</si>
  <si>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</si>
  <si>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</si>
  <si>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</si>
  <si>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</si>
  <si>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</si>
  <si>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</si>
  <si>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</si>
  <si>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</si>
  <si>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</si>
  <si>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</si>
  <si>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</si>
  <si>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</si>
  <si>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</si>
  <si>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</si>
  <si>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</si>
  <si>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</si>
  <si>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</si>
  <si>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</si>
  <si>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</si>
  <si>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</si>
  <si>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</si>
  <si>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</si>
  <si>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</si>
  <si>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</si>
  <si>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</si>
  <si>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</si>
  <si>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</si>
  <si>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</si>
  <si>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</si>
  <si>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</si>
  <si>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</si>
  <si>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</si>
  <si>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</si>
  <si>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</si>
  <si>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</si>
  <si>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</si>
  <si>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</si>
  <si>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</si>
  <si>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</si>
  <si>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</si>
  <si>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</si>
  <si>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</si>
  <si>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</si>
  <si>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</si>
  <si>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</si>
  <si>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</si>
  <si>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</si>
  <si>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</si>
  <si>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</si>
  <si>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</si>
  <si>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</si>
  <si>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</si>
  <si>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</si>
  <si>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</si>
  <si>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</si>
  <si>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</si>
  <si>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</si>
  <si>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</si>
  <si>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</si>
  <si>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</si>
  <si>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</si>
  <si>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</si>
  <si>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</si>
  <si>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</si>
  <si>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</si>
  <si>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</si>
  <si>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</si>
  <si>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</si>
  <si>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</si>
  <si>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</si>
  <si>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</si>
  <si>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</si>
  <si>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</si>
  <si>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</si>
  <si>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</si>
  <si>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</si>
  <si>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</si>
  <si>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</si>
  <si>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</si>
  <si>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</si>
  <si>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</si>
  <si>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</si>
  <si>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</si>
  <si>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</si>
  <si>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</si>
  <si>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</si>
  <si>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</si>
  <si>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</si>
  <si>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</si>
  <si>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</si>
  <si>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</si>
  <si>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</si>
  <si>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</si>
  <si>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</si>
  <si>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</si>
  <si>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</si>
  <si>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</si>
  <si>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</si>
  <si>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</si>
  <si>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</si>
  <si>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</si>
  <si>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</si>
  <si>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</si>
  <si>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</si>
  <si>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</si>
  <si>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</si>
  <si>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</si>
  <si>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</si>
  <si>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</si>
  <si>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</si>
  <si>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</si>
  <si>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</si>
  <si>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</si>
  <si>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</si>
  <si>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</si>
  <si>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</si>
  <si>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</si>
  <si>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</si>
  <si>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</si>
  <si>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</si>
  <si>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</si>
  <si>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</si>
  <si>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</si>
  <si>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</si>
  <si>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</si>
  <si>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</si>
  <si>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</si>
  <si>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</si>
  <si>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</si>
  <si>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</si>
  <si>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</si>
  <si>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</si>
  <si>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</si>
  <si>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</si>
  <si>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</si>
  <si>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</si>
  <si>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</si>
  <si>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</si>
  <si>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</si>
  <si>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</si>
  <si>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</si>
  <si>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</si>
  <si>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</si>
  <si>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</si>
  <si>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</si>
  <si>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</si>
  <si>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</si>
  <si>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</si>
  <si>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</si>
  <si>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</si>
  <si>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</si>
  <si>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</si>
  <si>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</si>
  <si>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</si>
  <si>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</si>
  <si>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</si>
  <si>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</si>
  <si>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</si>
  <si>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</si>
  <si>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</si>
  <si>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</si>
  <si>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</si>
  <si>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</si>
  <si>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</si>
  <si>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</si>
  <si>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</si>
  <si>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</si>
  <si>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</si>
  <si>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</si>
  <si>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</si>
  <si>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</si>
  <si>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</si>
  <si>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</si>
  <si>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</si>
  <si>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</si>
  <si>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</si>
  <si>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</si>
  <si>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</si>
  <si>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</si>
  <si>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</si>
  <si>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</si>
  <si>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</si>
  <si>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</si>
  <si>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</si>
  <si>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</si>
  <si>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</si>
  <si>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</si>
  <si>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</si>
  <si>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</si>
  <si>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</si>
  <si>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</si>
  <si>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</si>
  <si>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</si>
  <si>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</si>
  <si>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</si>
  <si>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</si>
  <si>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</si>
  <si>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</si>
  <si>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</si>
  <si>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</si>
  <si>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</si>
  <si>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</si>
  <si>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</si>
  <si>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</si>
  <si>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</si>
  <si>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</si>
  <si>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</si>
  <si>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</si>
  <si>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</si>
  <si>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</si>
  <si>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</si>
  <si>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</si>
  <si>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</si>
  <si>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</si>
  <si>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</si>
  <si>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</si>
  <si>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</si>
  <si>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</si>
  <si>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</si>
  <si>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</si>
  <si>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</si>
  <si>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</si>
  <si>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</si>
  <si>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</si>
  <si>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</si>
  <si>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</si>
  <si>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</si>
  <si>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</si>
  <si>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</si>
  <si>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</si>
  <si>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</si>
  <si>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</si>
  <si>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</si>
  <si>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</si>
  <si>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</si>
  <si>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</si>
  <si>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</si>
  <si>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</si>
  <si>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</si>
  <si>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</si>
  <si>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</si>
  <si>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</si>
  <si>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</si>
  <si>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</si>
  <si>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</si>
  <si>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</si>
  <si>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</si>
  <si>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</si>
  <si>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</si>
  <si>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</si>
  <si>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</si>
  <si>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</si>
  <si>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</si>
  <si>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</si>
  <si>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</si>
  <si>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</si>
  <si>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</si>
  <si>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</si>
  <si>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</si>
  <si>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</si>
  <si>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</si>
  <si>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</si>
  <si>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</si>
  <si>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</si>
  <si>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</si>
  <si>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</si>
  <si>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</si>
  <si>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</si>
  <si>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</si>
  <si>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</si>
  <si>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</si>
  <si>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</si>
  <si>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</si>
  <si>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</si>
  <si>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</si>
  <si>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</si>
  <si>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</si>
  <si>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</si>
  <si>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</si>
  <si>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</si>
  <si>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</si>
  <si>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</si>
  <si>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</si>
  <si>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</si>
  <si>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</si>
  <si>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</si>
  <si>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</si>
  <si>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</si>
  <si>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</si>
  <si>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</si>
  <si>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</si>
  <si>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</si>
  <si>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</si>
  <si>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</si>
  <si>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</si>
  <si>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</si>
  <si>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</si>
  <si>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</si>
  <si>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</si>
  <si>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</si>
  <si>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</si>
  <si>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</si>
  <si>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</si>
  <si>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</si>
  <si>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</si>
  <si>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</si>
  <si>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</si>
  <si>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</si>
  <si>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</si>
  <si>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</si>
  <si>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</si>
  <si>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</si>
  <si>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</si>
  <si>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</si>
  <si>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</si>
  <si>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</si>
  <si>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</si>
  <si>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</si>
  <si>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</si>
  <si>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</si>
  <si>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</si>
  <si>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</si>
  <si>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</si>
  <si>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</si>
  <si>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</si>
  <si>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</si>
  <si>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</si>
  <si>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</si>
  <si>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</si>
  <si>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</si>
  <si>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</si>
  <si>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</si>
  <si>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</si>
  <si>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</si>
  <si>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</si>
  <si>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</si>
  <si>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</si>
  <si>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</si>
  <si>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</si>
  <si>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</si>
  <si>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</si>
  <si>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</si>
  <si>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</si>
  <si>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</si>
  <si>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</si>
  <si>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</si>
  <si>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</si>
  <si>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</si>
  <si>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</si>
  <si>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</si>
  <si>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</si>
  <si>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</si>
  <si>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</si>
  <si>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</si>
  <si>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</si>
  <si>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</si>
  <si>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</si>
  <si>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</si>
  <si>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</si>
  <si>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</si>
  <si>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</si>
  <si>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</si>
  <si>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</si>
  <si>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</si>
  <si>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</si>
  <si>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</si>
  <si>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</si>
  <si>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</si>
  <si>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</si>
  <si>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</si>
  <si>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</si>
  <si>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</si>
  <si>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</si>
  <si>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</si>
  <si>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</si>
  <si>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</si>
  <si>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</si>
  <si>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</si>
  <si>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</si>
  <si>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</si>
  <si>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</si>
  <si>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</si>
  <si>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</si>
  <si>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</si>
  <si>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</si>
  <si>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</si>
  <si>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</si>
  <si>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</si>
  <si>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</si>
  <si>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</si>
  <si>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</si>
  <si>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</si>
  <si>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</si>
  <si>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</si>
  <si>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</si>
  <si>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</si>
  <si>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</si>
  <si>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</si>
  <si>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</si>
  <si>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</si>
  <si>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</si>
  <si>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</si>
  <si>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</si>
  <si>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</si>
  <si>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</si>
  <si>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</si>
  <si>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</si>
  <si>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</si>
  <si>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</si>
  <si>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</si>
  <si>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</si>
  <si>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</si>
  <si>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</si>
  <si>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</si>
  <si>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</si>
  <si>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</si>
  <si>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</si>
  <si>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</si>
  <si>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</si>
  <si>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</si>
  <si>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</si>
  <si>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</si>
  <si>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</si>
  <si>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</si>
  <si>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</si>
  <si>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</si>
  <si>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</si>
  <si>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</si>
  <si>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</si>
  <si>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</si>
  <si>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</si>
  <si>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</si>
  <si>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</si>
  <si>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</si>
  <si>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</si>
  <si>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</si>
  <si>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</si>
  <si>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</si>
  <si>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</si>
  <si>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</si>
  <si>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</si>
  <si>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</si>
  <si>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</si>
  <si>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</si>
  <si>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</si>
  <si>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</si>
  <si>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</si>
  <si>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</si>
  <si>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</si>
  <si>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</si>
  <si>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</si>
  <si>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</si>
  <si>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</si>
  <si>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</si>
  <si>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</si>
  <si>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</si>
  <si>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</si>
  <si>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</si>
  <si>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</si>
  <si>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</si>
  <si>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</si>
  <si>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</si>
  <si>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</si>
  <si>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</si>
  <si>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</si>
  <si>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</si>
  <si>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</si>
  <si>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</si>
  <si>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</si>
  <si>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</si>
  <si>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</si>
  <si>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</si>
  <si>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</si>
  <si>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</si>
  <si>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</si>
  <si>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</si>
  <si>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</si>
  <si>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</si>
  <si>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</si>
  <si>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</si>
  <si>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</si>
  <si>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</si>
  <si>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</si>
  <si>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</si>
  <si>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</si>
  <si>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</si>
  <si>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</si>
  <si>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</si>
  <si>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</si>
  <si>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</si>
  <si>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</si>
  <si>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</si>
  <si>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</si>
  <si>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</si>
  <si>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</si>
  <si>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</si>
  <si>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</si>
  <si>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</si>
  <si>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</si>
  <si>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</si>
  <si>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</si>
  <si>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</si>
  <si>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</si>
  <si>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</si>
  <si>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</si>
  <si>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</si>
  <si>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</si>
  <si>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</si>
  <si>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</si>
  <si>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</si>
  <si>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</si>
  <si>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</si>
  <si>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</si>
  <si>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</si>
  <si>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</si>
  <si>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</si>
  <si>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</si>
  <si>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</si>
  <si>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</si>
  <si>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</si>
  <si>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</si>
  <si>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</si>
  <si>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</si>
  <si>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</si>
  <si>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</si>
  <si>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</si>
  <si>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</si>
  <si>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</si>
  <si>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</si>
  <si>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</si>
  <si>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</si>
  <si>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</si>
  <si>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</si>
  <si>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</si>
  <si>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</si>
  <si>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</si>
  <si>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</si>
  <si>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</si>
  <si>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</si>
  <si>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</si>
  <si>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</si>
  <si>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</si>
  <si>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</si>
  <si>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</si>
  <si>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</si>
  <si>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</si>
  <si>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</si>
  <si>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</si>
  <si>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</si>
  <si>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</si>
  <si>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</si>
  <si>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</si>
  <si>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</si>
  <si>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</si>
  <si>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</si>
  <si>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</si>
  <si>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</si>
  <si>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</si>
  <si>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</si>
  <si>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</si>
  <si>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</si>
  <si>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</si>
  <si>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</si>
  <si>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</si>
  <si>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</si>
  <si>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</si>
  <si>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</si>
  <si>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</si>
  <si>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</si>
  <si>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</si>
  <si>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</si>
  <si>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</si>
  <si>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</si>
  <si>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</si>
  <si>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</si>
  <si>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</si>
  <si>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</si>
  <si>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</si>
  <si>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</si>
  <si>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</si>
  <si>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</si>
  <si>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</si>
  <si>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</si>
  <si>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</si>
  <si>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</si>
  <si>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</si>
  <si>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</si>
  <si>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</si>
  <si>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</si>
  <si>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</si>
  <si>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</si>
  <si>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</si>
  <si>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</si>
  <si>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</si>
  <si>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</si>
  <si>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</si>
  <si>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</si>
  <si>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</si>
  <si>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</si>
  <si>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</si>
  <si>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</si>
  <si>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</si>
  <si>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</si>
  <si>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</si>
  <si>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</si>
  <si>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</si>
  <si>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</si>
  <si>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</si>
  <si>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</si>
  <si>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</si>
  <si>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</si>
  <si>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</si>
  <si>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</si>
  <si>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</si>
  <si>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</si>
  <si>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</si>
  <si>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</si>
  <si>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</si>
  <si>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</si>
  <si>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</si>
  <si>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</si>
  <si>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</si>
  <si>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</si>
  <si>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</si>
  <si>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</si>
  <si>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</si>
  <si>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</si>
  <si>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</si>
  <si>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</si>
  <si>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</si>
  <si>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</si>
  <si>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</si>
  <si>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</si>
  <si>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</si>
  <si>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</si>
  <si>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</si>
  <si>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</si>
  <si>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</si>
  <si>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</si>
  <si>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</si>
  <si>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</si>
  <si>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</si>
  <si>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</si>
  <si>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</si>
  <si>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</si>
  <si>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</si>
  <si>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</si>
  <si>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</si>
  <si>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</si>
  <si>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</si>
  <si>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</si>
  <si>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</si>
  <si>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</si>
  <si>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</si>
  <si>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</si>
  <si>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</si>
  <si>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</si>
  <si>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</si>
  <si>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</si>
  <si>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</si>
  <si>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</si>
  <si>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</si>
  <si>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</si>
  <si>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</si>
  <si>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</si>
  <si>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</si>
  <si>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</si>
  <si>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</si>
  <si>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</si>
  <si>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</si>
  <si>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</si>
  <si>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</si>
  <si>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</si>
  <si>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</si>
  <si>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</si>
  <si>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</si>
  <si>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</si>
  <si>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</si>
  <si>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</si>
  <si>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</si>
  <si>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</si>
  <si>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</si>
  <si>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</si>
  <si>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</si>
  <si>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</si>
  <si>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</si>
  <si>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</si>
  <si>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</si>
  <si>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</si>
  <si>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</si>
  <si>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</si>
  <si>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</si>
  <si>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</si>
  <si>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</si>
  <si>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</si>
  <si>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</si>
  <si>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</si>
  <si>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</si>
  <si>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</si>
  <si>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</si>
  <si>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</si>
  <si>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</si>
  <si>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</si>
  <si>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</si>
  <si>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</si>
  <si>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</si>
  <si>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</si>
  <si>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</si>
  <si>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</si>
  <si>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</si>
  <si>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</si>
  <si>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</si>
  <si>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</si>
  <si>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</si>
  <si>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</si>
  <si>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</si>
  <si>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</si>
  <si>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</si>
  <si>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</si>
  <si>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</si>
  <si>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</si>
  <si>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</si>
  <si>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</si>
  <si>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</si>
  <si>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</si>
  <si>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</si>
  <si>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</si>
  <si>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</si>
  <si>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</si>
  <si>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</si>
  <si>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</si>
  <si>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</si>
  <si>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</si>
  <si>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</si>
  <si>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</si>
  <si>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</si>
  <si>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</si>
  <si>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</si>
  <si>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</si>
  <si>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</si>
  <si>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</si>
  <si>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</si>
  <si>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</si>
  <si>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</si>
  <si>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</si>
  <si>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</si>
  <si>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</si>
  <si>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</si>
  <si>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</si>
  <si>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</si>
  <si>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</si>
  <si>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</si>
  <si>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</si>
  <si>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</si>
  <si>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</si>
  <si>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</si>
  <si>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</si>
  <si>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</si>
  <si>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</si>
  <si>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</si>
  <si>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</si>
  <si>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</si>
  <si>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</si>
  <si>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</si>
  <si>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</si>
  <si>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</si>
  <si>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</si>
  <si>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</si>
  <si>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</si>
  <si>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</si>
  <si>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</si>
  <si>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</si>
  <si>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</si>
  <si>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</si>
  <si>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</si>
  <si>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</si>
  <si>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</si>
  <si>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</si>
  <si>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</si>
  <si>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</si>
  <si>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</si>
  <si>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</si>
  <si>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</si>
  <si>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</si>
  <si>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</si>
  <si>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</si>
  <si>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</si>
  <si>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</si>
  <si>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</si>
  <si>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</si>
  <si>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</si>
  <si>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</si>
  <si>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</si>
  <si>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</si>
  <si>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</si>
  <si>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</si>
  <si>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</si>
  <si>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</si>
  <si>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</si>
  <si>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</si>
  <si>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</si>
  <si>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</si>
  <si>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</si>
  <si>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</si>
  <si>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</si>
  <si>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</si>
  <si>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</si>
  <si>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</si>
  <si>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</si>
  <si>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</si>
  <si>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</si>
  <si>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</si>
  <si>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</si>
  <si>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</si>
  <si>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</si>
  <si>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</si>
  <si>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</si>
  <si>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</si>
  <si>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</si>
  <si>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</si>
  <si>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</si>
  <si>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</si>
  <si>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</si>
  <si>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</si>
  <si>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</si>
  <si>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</si>
  <si>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</si>
  <si>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</si>
  <si>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</si>
  <si>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</si>
  <si>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</si>
  <si>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</si>
  <si>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</si>
  <si>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</si>
  <si>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</si>
  <si>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</si>
  <si>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</si>
  <si>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</si>
  <si>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</si>
  <si>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</si>
  <si>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</si>
  <si>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</si>
  <si>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</si>
  <si>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</si>
  <si>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</si>
  <si>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</si>
  <si>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</si>
  <si>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</si>
  <si>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</si>
  <si>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</si>
  <si>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</si>
  <si>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</si>
  <si>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</si>
  <si>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</si>
  <si>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</si>
  <si>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</si>
  <si>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</si>
  <si>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</si>
  <si>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</si>
  <si>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</si>
  <si>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</si>
  <si>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</si>
  <si>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</si>
  <si>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</si>
  <si>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</si>
  <si>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</si>
  <si>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</si>
  <si>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</si>
  <si>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</si>
  <si>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</si>
  <si>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</si>
  <si>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</si>
  <si>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</si>
  <si>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</si>
  <si>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</si>
  <si>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</si>
  <si>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</si>
  <si>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</si>
  <si>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</si>
  <si>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</si>
  <si>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</si>
  <si>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</si>
  <si>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</si>
  <si>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</si>
  <si>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</si>
  <si>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</si>
  <si>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</si>
  <si>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</si>
  <si>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</si>
  <si>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</si>
  <si>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</si>
  <si>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</si>
  <si>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</si>
  <si>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</si>
  <si>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</si>
  <si>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</si>
  <si>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</si>
  <si>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</si>
  <si>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</si>
  <si>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</si>
  <si>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</si>
  <si>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</si>
  <si>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</si>
  <si>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</si>
  <si>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</si>
  <si>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</si>
  <si>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</si>
  <si>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</si>
  <si>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</si>
  <si>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</si>
  <si>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</si>
  <si>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</si>
  <si>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</si>
  <si>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</si>
  <si>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</si>
  <si>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</si>
  <si>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</si>
  <si>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</si>
  <si>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</si>
  <si>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</si>
  <si>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</si>
  <si>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</si>
  <si>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</si>
  <si>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</si>
  <si>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</si>
  <si>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</si>
  <si>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</si>
  <si>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</si>
  <si>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</si>
  <si>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</si>
  <si>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</si>
  <si>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</si>
  <si>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</si>
  <si>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</si>
  <si>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</si>
  <si>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</si>
  <si>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</si>
  <si>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</si>
  <si>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</si>
  <si>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</si>
  <si>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</si>
  <si>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</si>
  <si>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</si>
  <si>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</si>
  <si>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</si>
  <si>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</si>
  <si>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</si>
  <si>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</si>
  <si>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</si>
  <si>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</si>
  <si>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</si>
  <si>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</si>
  <si>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</si>
  <si>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</si>
  <si>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</si>
  <si>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</si>
  <si>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</si>
  <si>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</si>
  <si>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</si>
  <si>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</si>
  <si>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</si>
  <si>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</si>
  <si>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</si>
  <si>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</si>
  <si>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</si>
  <si>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</si>
  <si>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</si>
  <si>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</si>
  <si>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</si>
  <si>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</si>
  <si>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</si>
  <si>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</si>
  <si>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</si>
  <si>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</si>
  <si>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</si>
  <si>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</si>
  <si>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</si>
  <si>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</si>
  <si>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</si>
  <si>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</si>
  <si>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</si>
  <si>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</si>
  <si>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</si>
  <si>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</si>
  <si>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</si>
  <si>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</si>
  <si>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</si>
  <si>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</si>
  <si>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</si>
  <si>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</si>
  <si>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</si>
  <si>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</si>
  <si>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</si>
  <si>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</si>
  <si>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</si>
  <si>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</si>
  <si>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</si>
  <si>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</si>
  <si>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</si>
  <si>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</si>
  <si>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</si>
  <si>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</si>
  <si>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</si>
  <si>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</si>
  <si>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</si>
  <si>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</si>
  <si>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</si>
  <si>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</si>
  <si>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</si>
  <si>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</si>
  <si>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</si>
  <si>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</si>
  <si>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</si>
  <si>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</si>
  <si>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</si>
  <si>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</si>
  <si>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</si>
  <si>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</si>
  <si>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</si>
  <si>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</si>
  <si>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</si>
  <si>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</si>
  <si>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</si>
  <si>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</si>
  <si>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</si>
  <si>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</si>
  <si>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</si>
  <si>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</si>
  <si>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</si>
  <si>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</si>
  <si>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</si>
  <si>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</si>
  <si>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</si>
  <si>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</si>
  <si>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</si>
  <si>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</si>
  <si>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</si>
  <si>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</si>
  <si>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</si>
  <si>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</si>
  <si>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</si>
  <si>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</si>
  <si>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</si>
  <si>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</si>
  <si>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</si>
  <si>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</si>
  <si>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</si>
  <si>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</si>
  <si>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</si>
  <si>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</si>
  <si>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</si>
  <si>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</si>
  <si>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</si>
  <si>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</si>
  <si>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</si>
  <si>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</si>
  <si>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</si>
  <si>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</si>
  <si>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</si>
  <si>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</si>
  <si>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</si>
  <si>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</si>
  <si>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</si>
  <si>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</si>
  <si>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</si>
  <si>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</si>
  <si>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</si>
  <si>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</si>
  <si>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</si>
  <si>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</si>
  <si>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</si>
  <si>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</si>
  <si>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</si>
  <si>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</si>
  <si>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</si>
  <si>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</si>
  <si>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</si>
  <si>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</si>
  <si>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</si>
  <si>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</si>
  <si>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</si>
  <si>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</si>
  <si>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</si>
  <si>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</si>
  <si>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</si>
  <si>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</si>
  <si>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</si>
  <si>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</si>
  <si>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</si>
  <si>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</si>
  <si>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</si>
  <si>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</si>
  <si>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</si>
  <si>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</si>
  <si>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</si>
  <si>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</si>
  <si>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</si>
  <si>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</si>
  <si>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</si>
  <si>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</si>
  <si>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</si>
  <si>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</si>
  <si>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</si>
  <si>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</si>
  <si>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</si>
  <si>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</si>
  <si>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</si>
  <si>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</si>
  <si>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</si>
  <si>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</si>
  <si>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</si>
  <si>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</si>
  <si>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</si>
  <si>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</si>
  <si>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</si>
  <si>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</si>
  <si>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</si>
  <si>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</si>
  <si>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</si>
  <si>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</si>
  <si>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</si>
  <si>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</si>
  <si>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</si>
  <si>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</si>
  <si>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</si>
  <si>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</si>
  <si>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</si>
  <si>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</si>
  <si>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</si>
  <si>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</si>
  <si>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</si>
  <si>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</si>
  <si>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</si>
  <si>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</si>
  <si>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</si>
  <si>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</si>
  <si>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</si>
  <si>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</si>
  <si>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</si>
  <si>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</si>
  <si>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</si>
  <si>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</si>
  <si>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</si>
  <si>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</si>
  <si>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</si>
  <si>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</si>
  <si>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</si>
  <si>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</si>
  <si>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</si>
  <si>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</si>
  <si>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</si>
  <si>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</si>
  <si>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</si>
  <si>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</si>
  <si>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</si>
  <si>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</si>
  <si>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</si>
  <si>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</si>
  <si>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</si>
  <si>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</si>
  <si>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</si>
  <si>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</si>
  <si>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</si>
  <si>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</si>
  <si>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</si>
  <si>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</si>
  <si>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</si>
  <si>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</si>
  <si>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</si>
  <si>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</si>
  <si>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</si>
  <si>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</si>
  <si>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</si>
  <si>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</si>
  <si>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</si>
  <si>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</si>
  <si>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</si>
  <si>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</si>
  <si>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</si>
  <si>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</si>
  <si>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</si>
  <si>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</si>
  <si>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</si>
  <si>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</si>
  <si>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</si>
  <si>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</si>
  <si>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</si>
  <si>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</si>
  <si>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</si>
  <si>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</si>
  <si>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</si>
  <si>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</si>
  <si>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</si>
  <si>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</si>
  <si>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</si>
  <si>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</si>
  <si>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</si>
  <si>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</si>
  <si>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</si>
  <si>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</si>
  <si>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</si>
  <si>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</si>
  <si>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</si>
  <si>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</si>
  <si>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</si>
  <si>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</si>
  <si>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</si>
  <si>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</si>
  <si>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</si>
  <si>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</si>
  <si>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</si>
  <si>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</si>
  <si>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</si>
  <si>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</si>
  <si>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</si>
  <si>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</si>
  <si>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</si>
  <si>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</si>
  <si>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</si>
  <si>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</si>
  <si>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</si>
  <si>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</si>
  <si>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</si>
  <si>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</si>
  <si>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</si>
  <si>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</si>
  <si>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</si>
  <si>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</si>
  <si>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</si>
  <si>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</si>
  <si>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</si>
  <si>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</si>
  <si>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</si>
  <si>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</si>
  <si>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</si>
  <si>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</si>
  <si>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</si>
  <si>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</si>
  <si>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</si>
  <si>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</si>
  <si>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</si>
  <si>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</si>
  <si>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</si>
  <si>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</si>
  <si>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</si>
  <si>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</si>
  <si>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</si>
  <si>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</si>
  <si>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</si>
  <si>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</si>
  <si>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</si>
  <si>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</si>
  <si>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</si>
  <si>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</si>
  <si>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</si>
  <si>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</si>
  <si>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</si>
  <si>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</si>
  <si>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</si>
  <si>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</si>
  <si>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</si>
  <si>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</si>
  <si>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</si>
  <si>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</si>
  <si>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</si>
  <si>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</si>
  <si>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</si>
  <si>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</si>
  <si>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</si>
  <si>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</si>
  <si>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</si>
  <si>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</si>
  <si>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</si>
  <si>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</si>
  <si>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</si>
  <si>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</si>
  <si>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</si>
  <si>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</si>
  <si>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</si>
  <si>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</si>
  <si>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</si>
  <si>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</si>
  <si>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</si>
  <si>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</si>
  <si>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</si>
  <si>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</si>
  <si>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</si>
  <si>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</si>
  <si>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</si>
  <si>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</si>
  <si>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</si>
  <si>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</si>
  <si>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</si>
  <si>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</si>
  <si>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</si>
  <si>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</si>
  <si>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</si>
  <si>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</si>
  <si>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</si>
  <si>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</si>
  <si>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</si>
  <si>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</si>
  <si>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</si>
  <si>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</si>
  <si>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</si>
  <si>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</si>
  <si>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</si>
  <si>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</si>
  <si>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</si>
  <si>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</si>
  <si>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</si>
  <si>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</si>
  <si>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</si>
  <si>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</si>
  <si>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</si>
  <si>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</si>
  <si>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</si>
  <si>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</si>
  <si>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</si>
  <si>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</si>
  <si>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</si>
  <si>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</si>
  <si>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</si>
  <si>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</si>
  <si>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</si>
  <si>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</si>
  <si>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</si>
  <si>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</si>
  <si>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</si>
  <si>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</si>
  <si>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</si>
  <si>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</si>
  <si>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</si>
  <si>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</si>
  <si>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</si>
  <si>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</si>
  <si>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</si>
  <si>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</si>
  <si>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</si>
  <si>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</si>
  <si>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</si>
  <si>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</si>
  <si>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</si>
  <si>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</si>
  <si>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</si>
  <si>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</si>
  <si>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</si>
  <si>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</si>
  <si>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</si>
  <si>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</si>
  <si>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</si>
  <si>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</si>
  <si>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</si>
  <si>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</si>
  <si>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</si>
  <si>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</si>
  <si>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</si>
  <si>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</si>
  <si>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</si>
  <si>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</si>
  <si>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</si>
  <si>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</si>
  <si>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</si>
  <si>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</si>
  <si>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</si>
  <si>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</si>
  <si>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</si>
  <si>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</si>
  <si>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</si>
  <si>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</si>
  <si>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</si>
  <si>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</si>
  <si>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</si>
  <si>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</si>
  <si>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</si>
  <si>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</si>
  <si>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</si>
  <si>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</si>
  <si>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</si>
  <si>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</si>
  <si>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</si>
  <si>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</si>
  <si>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</si>
  <si>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</si>
  <si>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</si>
  <si>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</si>
  <si>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</si>
  <si>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</si>
  <si>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</si>
  <si>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</si>
  <si>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</si>
  <si>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</si>
  <si>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</si>
  <si>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</si>
  <si>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</si>
  <si>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</si>
  <si>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</si>
  <si>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</si>
  <si>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</si>
  <si>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</si>
  <si>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</si>
  <si>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</si>
  <si>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</si>
  <si>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</si>
  <si>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</si>
  <si>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</si>
  <si>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</si>
  <si>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</si>
  <si>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</si>
  <si>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</si>
  <si>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</si>
  <si>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</si>
  <si>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</si>
  <si>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</si>
  <si>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</si>
  <si>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</si>
  <si>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</si>
  <si>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</si>
  <si>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</si>
  <si>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</si>
  <si>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</si>
  <si>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</si>
  <si>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</si>
  <si>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</si>
  <si>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</si>
  <si>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</si>
  <si>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</si>
  <si>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</si>
  <si>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</si>
  <si>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</si>
  <si>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</si>
  <si>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</si>
  <si>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</si>
  <si>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</si>
  <si>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</si>
  <si>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</si>
  <si>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</si>
  <si>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</si>
  <si>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</si>
  <si>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</si>
  <si>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</si>
  <si>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</si>
  <si>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</si>
  <si>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</si>
  <si>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</si>
  <si>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</si>
  <si>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</si>
  <si>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</si>
  <si>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</si>
  <si>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</si>
  <si>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</si>
  <si>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</si>
  <si>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</si>
  <si>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</si>
  <si>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</si>
  <si>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</si>
  <si>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</si>
  <si>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</si>
  <si>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</si>
  <si>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</si>
  <si>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</si>
  <si>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</si>
  <si>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</si>
  <si>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</si>
  <si>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</si>
  <si>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</si>
  <si>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</si>
  <si>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</si>
  <si>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</si>
  <si>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</si>
  <si>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</si>
  <si>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</si>
  <si>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</si>
  <si>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</si>
  <si>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</si>
  <si>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</si>
  <si>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</si>
  <si>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</si>
  <si>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</si>
  <si>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</si>
  <si>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</si>
  <si>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</si>
  <si>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</si>
  <si>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</si>
  <si>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</si>
  <si>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</si>
  <si>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</si>
  <si>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</si>
  <si>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</si>
  <si>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</si>
  <si>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</si>
  <si>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</si>
  <si>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</si>
  <si>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</si>
  <si>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</si>
  <si>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</si>
  <si>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</si>
  <si>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</si>
  <si>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</si>
  <si>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</si>
  <si>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</si>
  <si>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</si>
  <si>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</si>
  <si>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</si>
  <si>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</si>
  <si>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</si>
  <si>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</si>
  <si>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</si>
  <si>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</si>
  <si>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</si>
  <si>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</si>
  <si>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</si>
  <si>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</si>
  <si>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</si>
  <si>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</si>
  <si>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</si>
  <si>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</si>
  <si>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</si>
  <si>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</si>
  <si>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</si>
  <si>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</si>
  <si>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</si>
  <si>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</si>
  <si>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</si>
  <si>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</si>
  <si>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</si>
  <si>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</si>
  <si>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</si>
  <si>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</si>
  <si>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</si>
  <si>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</si>
  <si>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</si>
  <si>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</si>
  <si>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</si>
  <si>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</si>
  <si>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</si>
  <si>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</si>
  <si>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</si>
  <si>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</si>
  <si>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</si>
  <si>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</si>
  <si>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</si>
  <si>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</si>
  <si>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</si>
  <si>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</si>
  <si>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</si>
  <si>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</si>
  <si>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</si>
  <si>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</si>
  <si>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</si>
  <si>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</si>
  <si>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</si>
  <si>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</si>
  <si>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</si>
  <si>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</si>
  <si>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</si>
  <si>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</si>
  <si>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</si>
  <si>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</si>
  <si>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</si>
  <si>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</si>
  <si>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</si>
  <si>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</si>
  <si>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</si>
  <si>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</si>
  <si>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</si>
  <si>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</si>
  <si>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</si>
  <si>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</si>
  <si>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</si>
  <si>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</si>
  <si>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</si>
  <si>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</si>
  <si>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</si>
  <si>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</si>
  <si>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</si>
  <si>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</si>
  <si>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</si>
  <si>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</si>
  <si>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</si>
  <si>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</si>
  <si>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</si>
  <si>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</si>
  <si>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</si>
  <si>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</si>
  <si>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</si>
  <si>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</si>
  <si>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</si>
  <si>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</si>
  <si>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</si>
  <si>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</si>
  <si>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</si>
  <si>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</si>
  <si>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</si>
  <si>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</si>
  <si>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</si>
  <si>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</si>
  <si>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</si>
  <si>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</si>
  <si>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</si>
  <si>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</si>
  <si>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</si>
  <si>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</si>
  <si>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</si>
  <si>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</si>
  <si>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</si>
  <si>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</si>
  <si>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</si>
  <si>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</si>
  <si>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</si>
  <si>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</si>
  <si>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</si>
  <si>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</si>
  <si>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</si>
  <si>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</si>
  <si>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</si>
  <si>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</si>
  <si>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</si>
  <si>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</si>
  <si>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</si>
  <si>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</si>
  <si>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</si>
  <si>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</si>
  <si>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</si>
  <si>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</si>
  <si>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</si>
  <si>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</si>
  <si>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</si>
  <si>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</si>
  <si>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</si>
  <si>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</si>
  <si>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</si>
  <si>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</si>
  <si>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</si>
  <si>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</si>
  <si>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</si>
  <si>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</si>
  <si>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</si>
  <si>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</si>
  <si>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</si>
  <si>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</si>
  <si>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</si>
  <si>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</si>
  <si>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</si>
  <si>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</si>
  <si>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</si>
  <si>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</si>
  <si>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</si>
  <si>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</si>
  <si>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</si>
  <si>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</si>
  <si>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</si>
  <si>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</si>
  <si>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</si>
  <si>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</si>
  <si>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</si>
  <si>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</si>
  <si>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</si>
  <si>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</si>
  <si>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</si>
  <si>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</si>
  <si>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</si>
  <si>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</si>
  <si>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</si>
  <si>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</si>
  <si>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</si>
  <si>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</si>
  <si>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</si>
  <si>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</si>
  <si>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</si>
  <si>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</si>
  <si>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</si>
  <si>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</si>
  <si>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</si>
  <si>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</si>
  <si>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</si>
  <si>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</si>
  <si>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</si>
  <si>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</si>
  <si>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</si>
  <si>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</si>
  <si>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</si>
  <si>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</si>
  <si>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</si>
  <si>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</si>
  <si>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</si>
  <si>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</si>
  <si>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</si>
  <si>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</si>
  <si>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</si>
  <si>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</si>
  <si>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</si>
  <si>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</si>
  <si>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</si>
  <si>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</si>
  <si>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</si>
  <si>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</si>
  <si>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</si>
  <si>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</si>
  <si>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</si>
  <si>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</si>
  <si>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</si>
  <si>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</si>
  <si>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</si>
  <si>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</si>
  <si>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</si>
  <si>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</si>
  <si>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</si>
  <si>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</si>
  <si>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</si>
  <si>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</si>
  <si>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</si>
  <si>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</si>
  <si>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</si>
  <si>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</si>
  <si>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</si>
  <si>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</si>
  <si>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</si>
  <si>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</si>
  <si>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</si>
  <si>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</si>
  <si>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</si>
  <si>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</si>
  <si>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</si>
  <si>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</si>
  <si>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</si>
  <si>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</si>
  <si>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</si>
  <si>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</si>
  <si>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</si>
  <si>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</si>
  <si>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</si>
  <si>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</si>
  <si>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</si>
  <si>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</si>
  <si>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</si>
  <si>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</si>
  <si>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</si>
  <si>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</si>
  <si>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</si>
  <si>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</si>
  <si>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</si>
  <si>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</si>
  <si>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</si>
  <si>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</si>
  <si>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</si>
  <si>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</si>
  <si>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</si>
  <si>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</si>
  <si>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</si>
  <si>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</si>
  <si>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</si>
  <si>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</si>
  <si>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</si>
  <si>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</si>
  <si>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</si>
  <si>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</si>
  <si>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</si>
  <si>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</si>
  <si>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</si>
  <si>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</si>
  <si>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</si>
  <si>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</si>
  <si>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</si>
  <si>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</si>
  <si>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</si>
  <si>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</si>
  <si>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</si>
  <si>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</si>
  <si>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</si>
  <si>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</si>
  <si>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</si>
  <si>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</si>
  <si>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</si>
  <si>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</si>
  <si>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</si>
  <si>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</si>
  <si>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</si>
  <si>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</si>
  <si>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</si>
  <si>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</si>
  <si>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</si>
  <si>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</si>
  <si>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</si>
  <si>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</si>
  <si>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</si>
  <si>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</si>
  <si>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</si>
  <si>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</si>
  <si>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</si>
  <si>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</si>
  <si>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</si>
  <si>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</si>
  <si>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</si>
  <si>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</si>
  <si>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</si>
  <si>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</si>
  <si>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</si>
  <si>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</si>
  <si>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</si>
  <si>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</si>
  <si>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</si>
  <si>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</si>
  <si>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</si>
  <si>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</si>
  <si>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</si>
  <si>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</si>
  <si>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</si>
  <si>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</si>
  <si>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</si>
  <si>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</si>
  <si>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</si>
  <si>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</si>
  <si>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</si>
  <si>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</si>
  <si>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</si>
  <si>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</si>
  <si>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</si>
  <si>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</si>
  <si>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</si>
  <si>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</si>
  <si>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</si>
  <si>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</si>
  <si>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</si>
  <si>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</si>
  <si>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</si>
  <si>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</si>
  <si>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</si>
  <si>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</si>
  <si>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</si>
  <si>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</si>
  <si>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</si>
  <si>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</si>
  <si>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</si>
  <si>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</si>
  <si>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</si>
  <si>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</si>
  <si>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</si>
  <si>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</si>
  <si>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</si>
  <si>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</si>
  <si>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</si>
  <si>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</si>
  <si>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</si>
  <si>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</si>
  <si>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</si>
  <si>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</si>
  <si>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</si>
  <si>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</si>
  <si>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</si>
  <si>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</si>
  <si>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</si>
  <si>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</si>
  <si>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</si>
  <si>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</si>
  <si>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</si>
  <si>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</si>
  <si>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</si>
  <si>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</si>
  <si>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</si>
  <si>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</si>
  <si>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</si>
  <si>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</si>
  <si>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</si>
  <si>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</si>
  <si>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</si>
  <si>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</si>
  <si>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</si>
  <si>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</si>
  <si>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</si>
  <si>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</si>
  <si>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</si>
  <si>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</si>
  <si>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</si>
  <si>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</si>
  <si>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</si>
  <si>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</si>
  <si>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</si>
  <si>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</si>
  <si>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</si>
  <si>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</si>
  <si>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</si>
  <si>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</si>
  <si>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</si>
  <si>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</si>
  <si>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</si>
  <si>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</si>
  <si>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</si>
  <si>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</si>
  <si>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</si>
  <si>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</si>
  <si>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</si>
  <si>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</si>
  <si>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</si>
  <si>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</si>
  <si>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</si>
  <si>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</si>
  <si>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</si>
  <si>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</si>
  <si>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</si>
  <si>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</si>
  <si>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</si>
  <si>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</si>
  <si>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</si>
  <si>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</si>
  <si>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</si>
  <si>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</si>
  <si>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</si>
  <si>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</si>
  <si>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</si>
  <si>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</si>
  <si>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</si>
  <si>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</si>
  <si>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</si>
  <si>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</si>
  <si>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</si>
  <si>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</si>
  <si>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</si>
  <si>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</si>
  <si>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</si>
  <si>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</si>
  <si>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</si>
  <si>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</si>
  <si>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</si>
  <si>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</si>
  <si>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</si>
  <si>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</si>
  <si>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</si>
  <si>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</si>
  <si>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</si>
  <si>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</si>
  <si>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</si>
  <si>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</si>
  <si>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</si>
  <si>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</si>
  <si>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</si>
  <si>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</si>
  <si>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</si>
  <si>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</si>
  <si>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</si>
  <si>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</si>
  <si>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</si>
  <si>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</si>
  <si>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</si>
  <si>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</si>
  <si>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</si>
  <si>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</si>
  <si>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</si>
  <si>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</si>
  <si>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</si>
  <si>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</si>
  <si>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</si>
  <si>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</si>
  <si>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</si>
  <si>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</si>
  <si>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</si>
  <si>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</si>
  <si>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</si>
  <si>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</si>
  <si>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</si>
  <si>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</si>
  <si>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</si>
  <si>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</si>
  <si>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</si>
  <si>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</si>
  <si>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</si>
  <si>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</si>
  <si>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</si>
  <si>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</si>
  <si>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</si>
  <si>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</si>
  <si>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</si>
  <si>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</si>
  <si>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</si>
  <si>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</si>
  <si>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</si>
  <si>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</si>
  <si>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</si>
  <si>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</si>
  <si>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</si>
  <si>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</si>
  <si>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</si>
  <si>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</si>
  <si>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</si>
  <si>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</si>
  <si>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</si>
  <si>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</si>
  <si>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</si>
  <si>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</si>
  <si>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</si>
  <si>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</si>
  <si>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</si>
  <si>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</si>
  <si>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</si>
  <si>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</si>
  <si>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</si>
  <si>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</si>
  <si>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</si>
  <si>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</si>
  <si>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</si>
  <si>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</si>
  <si>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</si>
  <si>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</si>
  <si>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</si>
  <si>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</si>
  <si>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</si>
  <si>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</si>
  <si>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</si>
  <si>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</si>
  <si>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</si>
  <si>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</si>
  <si>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</si>
  <si>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</si>
  <si>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</si>
  <si>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</si>
  <si>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</si>
  <si>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</si>
  <si>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</si>
  <si>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</si>
  <si>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</si>
  <si>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</si>
  <si>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</si>
  <si>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</si>
  <si>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</si>
  <si>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</si>
  <si>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</si>
  <si>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</si>
  <si>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</si>
  <si>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</si>
  <si>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</si>
  <si>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</si>
  <si>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</si>
  <si>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</si>
  <si>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</si>
  <si>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</si>
  <si>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</si>
  <si>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</si>
  <si>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</si>
  <si>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</si>
  <si>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</si>
  <si>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</si>
  <si>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</si>
  <si>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</si>
  <si>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</si>
  <si>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</si>
  <si>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</si>
  <si>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</si>
  <si>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</si>
  <si>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</si>
  <si>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</si>
  <si>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</si>
  <si>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</si>
  <si>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</si>
  <si>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</si>
  <si>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</si>
  <si>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</si>
  <si>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</si>
  <si>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</si>
  <si>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</si>
  <si>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</si>
  <si>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</si>
  <si>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</si>
  <si>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</si>
  <si>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</si>
  <si>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</si>
  <si>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</si>
  <si>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</si>
  <si>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</si>
  <si>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</si>
  <si>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</si>
  <si>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</si>
  <si>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</si>
  <si>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</si>
  <si>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</si>
  <si>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</si>
  <si>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</si>
  <si>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</si>
  <si>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</si>
  <si>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</si>
  <si>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</si>
  <si>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</si>
  <si>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</si>
  <si>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</si>
  <si>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</si>
  <si>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</si>
  <si>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</si>
  <si>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</si>
  <si>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</si>
  <si>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</si>
  <si>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</si>
  <si>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</si>
  <si>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</si>
  <si>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</si>
  <si>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</si>
  <si>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</si>
  <si>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</si>
  <si>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</si>
  <si>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</si>
  <si>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</si>
  <si>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</si>
  <si>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</si>
  <si>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</si>
  <si>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</si>
  <si>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</si>
  <si>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</si>
  <si>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</si>
  <si>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</si>
  <si>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</si>
  <si>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</si>
  <si>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</si>
  <si>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</si>
  <si>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</si>
  <si>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</si>
  <si>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</si>
  <si>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</si>
  <si>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</si>
  <si>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</si>
  <si>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</si>
  <si>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</si>
  <si>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</si>
  <si>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</si>
  <si>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</si>
  <si>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</si>
  <si>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</si>
  <si>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</si>
  <si>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</si>
  <si>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</si>
  <si>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</si>
  <si>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</si>
  <si>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</si>
  <si>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</si>
  <si>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</si>
  <si>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</si>
  <si>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</si>
  <si>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</si>
  <si>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</si>
  <si>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</si>
  <si>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</si>
  <si>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</si>
  <si>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</si>
  <si>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</si>
  <si>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</si>
  <si>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</si>
  <si>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</si>
  <si>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</si>
  <si>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</si>
  <si>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</si>
  <si>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</si>
  <si>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</si>
  <si>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</si>
  <si>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</si>
  <si>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</si>
  <si>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</si>
  <si>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</si>
  <si>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</si>
  <si>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</si>
  <si>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</si>
  <si>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</si>
  <si>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</si>
  <si>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</si>
  <si>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</si>
  <si>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</si>
  <si>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</si>
  <si>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</si>
  <si>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</si>
  <si>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</si>
  <si>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</si>
  <si>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</si>
  <si>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</si>
  <si>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</si>
  <si>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</si>
  <si>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</si>
  <si>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</si>
  <si>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</si>
  <si>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</si>
  <si>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</si>
  <si>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</si>
  <si>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</si>
  <si>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</si>
  <si>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</si>
  <si>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</si>
  <si>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</si>
  <si>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</si>
  <si>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</si>
  <si>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</si>
  <si>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</si>
  <si>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</si>
  <si>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</si>
  <si>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</si>
  <si>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</si>
  <si>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</si>
  <si>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</si>
  <si>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</si>
  <si>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</si>
  <si>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</si>
  <si>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</si>
  <si>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</si>
  <si>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</si>
  <si>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</si>
  <si>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</si>
  <si>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</si>
  <si>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</si>
  <si>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</si>
  <si>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</si>
  <si>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</si>
  <si>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</si>
  <si>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</si>
  <si>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</si>
  <si>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</si>
  <si>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</si>
  <si>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</si>
  <si>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</si>
  <si>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</si>
  <si>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</si>
  <si>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</si>
  <si>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</si>
  <si>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</si>
  <si>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</si>
  <si>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</si>
  <si>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</si>
  <si>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</si>
  <si>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</si>
  <si>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</si>
  <si>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</si>
  <si>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</si>
  <si>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</si>
  <si>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</si>
  <si>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</si>
  <si>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</si>
  <si>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</si>
  <si>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</si>
  <si>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</si>
  <si>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</si>
  <si>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</si>
  <si>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</si>
  <si>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</si>
  <si>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</si>
  <si>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</si>
  <si>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</si>
  <si>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</si>
  <si>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</si>
  <si>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</si>
  <si>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</si>
  <si>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</si>
  <si>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</si>
  <si>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</si>
  <si>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</si>
  <si>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</si>
  <si>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</si>
  <si>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</si>
  <si>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</si>
  <si>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</si>
  <si>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</si>
  <si>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</si>
  <si>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</si>
  <si>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</si>
  <si>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</si>
  <si>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</si>
  <si>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</si>
  <si>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</si>
  <si>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</si>
  <si>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</si>
  <si>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</si>
  <si>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</si>
  <si>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</si>
  <si>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</si>
  <si>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</si>
  <si>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</si>
  <si>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</si>
  <si>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</si>
  <si>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</si>
  <si>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</si>
  <si>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</si>
  <si>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</si>
  <si>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</si>
  <si>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</si>
  <si>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</si>
  <si>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</si>
  <si>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</si>
  <si>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</si>
  <si>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</si>
  <si>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</si>
  <si>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</si>
  <si>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</si>
  <si>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</si>
  <si>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</si>
  <si>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</si>
  <si>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</si>
  <si>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</si>
  <si>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</si>
  <si>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</si>
  <si>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</si>
  <si>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</si>
  <si>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</si>
  <si>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</si>
  <si>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</si>
  <si>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</si>
  <si>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</si>
  <si>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</si>
  <si>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</si>
  <si>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</si>
  <si>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</si>
  <si>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</si>
  <si>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</si>
  <si>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</si>
  <si>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</si>
  <si>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</si>
  <si>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</si>
  <si>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</si>
  <si>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</si>
  <si>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</si>
  <si>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</si>
  <si>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</si>
  <si>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</si>
  <si>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</si>
  <si>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</si>
  <si>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</si>
  <si>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</si>
  <si>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</si>
  <si>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</si>
  <si>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</si>
  <si>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</si>
  <si>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</si>
  <si>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</si>
  <si>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</si>
  <si>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</si>
  <si>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</si>
  <si>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</si>
  <si>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</si>
  <si>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</si>
  <si>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</si>
  <si>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</si>
  <si>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</si>
  <si>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</si>
  <si>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</si>
  <si>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</si>
  <si>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</si>
  <si>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</si>
  <si>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</si>
  <si>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</si>
  <si>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</si>
  <si>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</si>
  <si>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</si>
  <si>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</si>
  <si>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</si>
  <si>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</si>
  <si>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</si>
  <si>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</si>
  <si>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</si>
  <si>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</si>
  <si>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</si>
  <si>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</si>
  <si>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</si>
  <si>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</si>
  <si>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</si>
  <si>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</si>
  <si>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</si>
  <si>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</si>
  <si>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</si>
  <si>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</si>
  <si>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</si>
  <si>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</si>
  <si>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</si>
  <si>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</si>
  <si>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</si>
  <si>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</si>
  <si>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</si>
  <si>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</si>
  <si>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</si>
  <si>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</si>
  <si>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</si>
  <si>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</si>
  <si>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</si>
  <si>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</si>
  <si>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</si>
  <si>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</si>
  <si>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</si>
  <si>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</si>
  <si>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</si>
  <si>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</si>
  <si>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</si>
  <si>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</si>
  <si>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</si>
  <si>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</si>
  <si>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</si>
  <si>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</si>
  <si>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</si>
  <si>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</si>
  <si>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</si>
  <si>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</si>
  <si>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</si>
  <si>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</si>
  <si>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</si>
  <si>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</si>
  <si>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</si>
  <si>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</si>
  <si>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</si>
  <si>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</si>
  <si>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</si>
  <si>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</si>
  <si>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</si>
  <si>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</si>
  <si>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</si>
  <si>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</si>
  <si>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</si>
  <si>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</si>
  <si>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</si>
  <si>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</si>
  <si>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</si>
  <si>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</si>
  <si>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</si>
  <si>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</si>
  <si>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</si>
  <si>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</si>
  <si>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</si>
  <si>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</si>
  <si>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</si>
  <si>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</si>
  <si>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</si>
  <si>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</si>
  <si>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</si>
  <si>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</si>
  <si>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</si>
  <si>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</si>
  <si>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</si>
  <si>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</si>
  <si>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</si>
  <si>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</si>
  <si>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</si>
  <si>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</si>
  <si>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</si>
  <si>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</si>
  <si>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</si>
  <si>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</si>
  <si>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</si>
  <si>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</si>
  <si>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</si>
  <si>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</si>
  <si>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</si>
  <si>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</si>
  <si>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</si>
  <si>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</si>
  <si>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</si>
  <si>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</si>
  <si>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</si>
  <si>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</si>
  <si>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</si>
  <si>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</si>
  <si>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</si>
  <si>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</si>
  <si>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</si>
  <si>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</si>
  <si>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</si>
  <si>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</si>
  <si>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</si>
  <si>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</si>
  <si>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</si>
  <si>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</si>
  <si>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</si>
  <si>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</si>
  <si>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</si>
  <si>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</si>
  <si>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</si>
  <si>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</si>
  <si>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</si>
  <si>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</si>
  <si>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</si>
  <si>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</si>
  <si>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</si>
  <si>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</si>
  <si>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</si>
  <si>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</si>
  <si>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</si>
  <si>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</si>
  <si>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</si>
  <si>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</si>
  <si>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</si>
  <si>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</si>
  <si>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</si>
  <si>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</si>
  <si>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</si>
  <si>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</si>
  <si>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</si>
  <si>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</si>
  <si>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</si>
  <si>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</si>
  <si>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</si>
  <si>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</si>
  <si>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</si>
  <si>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</si>
  <si>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</si>
  <si>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</si>
  <si>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</si>
  <si>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</si>
  <si>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</si>
  <si>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</si>
  <si>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</si>
  <si>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</si>
  <si>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</si>
  <si>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</si>
  <si>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</si>
  <si>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</si>
  <si>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</si>
  <si>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</si>
  <si>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</si>
  <si>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</si>
  <si>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</si>
  <si>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</si>
  <si>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</si>
  <si>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</si>
  <si>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</si>
  <si>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</si>
  <si>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</si>
  <si>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</si>
  <si>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</si>
  <si>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</si>
  <si>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</si>
  <si>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</si>
  <si>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</si>
  <si>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</si>
  <si>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</si>
  <si>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</si>
  <si>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</si>
  <si>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</si>
  <si>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</si>
  <si>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</si>
  <si>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</si>
  <si>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</si>
  <si>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</si>
  <si>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</si>
  <si>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</si>
  <si>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</si>
  <si>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</si>
  <si>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</si>
  <si>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</si>
  <si>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</si>
  <si>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</si>
  <si>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</si>
  <si>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</si>
  <si>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</si>
  <si>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</si>
  <si>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</si>
  <si>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</si>
  <si>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</si>
  <si>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</si>
  <si>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</si>
  <si>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</si>
  <si>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</si>
  <si>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</si>
  <si>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</si>
  <si>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</si>
  <si>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</si>
  <si>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</si>
  <si>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</si>
  <si>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</si>
  <si>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</si>
  <si>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</si>
  <si>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</si>
  <si>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</si>
  <si>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</si>
  <si>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</si>
  <si>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</si>
  <si>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</si>
  <si>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</si>
  <si>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</si>
  <si>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</si>
  <si>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</si>
  <si>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</si>
  <si>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</si>
  <si>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</si>
  <si>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</si>
  <si>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</si>
  <si>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</si>
  <si>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</si>
  <si>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</si>
  <si>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</si>
  <si>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</si>
  <si>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</si>
  <si>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</si>
  <si>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</si>
  <si>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</si>
  <si>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</si>
  <si>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</si>
  <si>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</si>
  <si>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</si>
  <si>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</si>
  <si>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</si>
  <si>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</si>
  <si>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</si>
  <si>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</si>
  <si>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</si>
  <si>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</si>
  <si>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</si>
  <si>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</si>
  <si>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</si>
  <si>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</si>
  <si>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</si>
  <si>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</si>
  <si>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</si>
  <si>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</si>
  <si>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</si>
  <si>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</si>
  <si>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</si>
  <si>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</si>
  <si>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</si>
  <si>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</si>
  <si>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</si>
  <si>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</si>
  <si>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</si>
  <si>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</si>
  <si>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</si>
  <si>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</si>
  <si>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</si>
  <si>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</si>
  <si>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</si>
  <si>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</si>
  <si>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</si>
  <si>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</si>
  <si>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</si>
  <si>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</si>
  <si>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</si>
  <si>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</si>
  <si>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</si>
  <si>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</si>
  <si>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</si>
  <si>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</si>
  <si>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</si>
  <si>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</si>
  <si>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</si>
  <si>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</si>
  <si>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</si>
  <si>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</si>
  <si>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</si>
  <si>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</si>
  <si>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</si>
  <si>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</si>
  <si>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</si>
  <si>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</si>
  <si>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</si>
  <si>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</si>
  <si>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</si>
  <si>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</si>
  <si>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</si>
  <si>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</si>
  <si>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</si>
  <si>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</si>
  <si>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</si>
  <si>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</si>
  <si>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</si>
  <si>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</si>
  <si>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</si>
  <si>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</si>
  <si>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</si>
  <si>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</si>
  <si>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</si>
  <si>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</si>
  <si>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</si>
  <si>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</si>
  <si>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</si>
  <si>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</si>
  <si>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</si>
  <si>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</si>
  <si>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</si>
  <si>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</si>
  <si>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</si>
  <si>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</si>
  <si>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</si>
  <si>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</si>
  <si>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</si>
  <si>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</si>
  <si>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</si>
  <si>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</si>
  <si>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</si>
  <si>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</si>
  <si>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</si>
  <si>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</si>
  <si>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</si>
  <si>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</si>
  <si>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</si>
  <si>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</si>
  <si>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</si>
  <si>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</si>
  <si>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</si>
  <si>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</si>
  <si>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</si>
  <si>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</si>
  <si>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</si>
  <si>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</si>
  <si>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</si>
  <si>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</si>
  <si>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</si>
  <si>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</si>
  <si>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</si>
  <si>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</si>
  <si>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</si>
  <si>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</si>
  <si>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</si>
  <si>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</si>
  <si>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</si>
  <si>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</si>
  <si>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</si>
  <si>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</si>
  <si>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</si>
  <si>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</si>
  <si>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</si>
  <si>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</si>
  <si>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</si>
  <si>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</si>
  <si>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</si>
  <si>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</si>
  <si>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</si>
  <si>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</si>
  <si>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</si>
  <si>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</si>
  <si>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</si>
  <si>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</si>
  <si>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</si>
  <si>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</si>
  <si>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</si>
  <si>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</si>
  <si>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</si>
  <si>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</si>
  <si>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</si>
  <si>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</si>
  <si>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</si>
  <si>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</si>
  <si>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</si>
  <si>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</si>
  <si>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</si>
  <si>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</si>
  <si>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</si>
  <si>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</si>
  <si>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</si>
  <si>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</si>
  <si>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</si>
  <si>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</si>
  <si>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</si>
  <si>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</si>
  <si>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</si>
  <si>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</si>
  <si>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</si>
  <si>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</si>
  <si>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</si>
  <si>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</si>
  <si>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</si>
  <si>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</si>
  <si>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</si>
  <si>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</si>
  <si>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</si>
  <si>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</si>
  <si>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</si>
  <si>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</si>
  <si>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</si>
  <si>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</si>
  <si>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</si>
  <si>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</si>
  <si>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</si>
  <si>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</si>
  <si>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</si>
  <si>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</si>
  <si>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</si>
  <si>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</si>
  <si>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</si>
  <si>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</si>
  <si>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</si>
  <si>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</si>
  <si>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</si>
  <si>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</si>
  <si>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</si>
  <si>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</si>
  <si>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</si>
  <si>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</si>
  <si>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</si>
  <si>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</si>
  <si>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</si>
  <si>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</si>
  <si>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</si>
  <si>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</si>
  <si>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</si>
  <si>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</si>
  <si>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</si>
  <si>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</si>
  <si>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</si>
  <si>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</si>
  <si>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</si>
  <si>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</si>
  <si>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</si>
  <si>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</si>
  <si>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</si>
  <si>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</si>
  <si>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</si>
  <si>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</si>
  <si>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</si>
  <si>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</si>
  <si>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</si>
  <si>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</si>
  <si>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</si>
  <si>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</si>
  <si>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</si>
  <si>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</si>
  <si>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</si>
  <si>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</si>
  <si>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</si>
  <si>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</si>
  <si>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</si>
  <si>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</si>
  <si>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</si>
  <si>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</si>
  <si>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</si>
  <si>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</si>
  <si>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</si>
  <si>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</si>
  <si>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</si>
  <si>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</si>
  <si>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</si>
  <si>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</si>
  <si>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</si>
  <si>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</si>
  <si>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</si>
  <si>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</si>
  <si>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</si>
  <si>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</si>
  <si>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</si>
  <si>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</si>
  <si>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</si>
  <si>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</si>
  <si>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</si>
  <si>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</si>
  <si>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</si>
  <si>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</si>
  <si>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</si>
  <si>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</si>
  <si>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</si>
  <si>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</si>
  <si>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</si>
  <si>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</si>
  <si>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</si>
  <si>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</si>
  <si>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</si>
  <si>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</si>
  <si>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</si>
  <si>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</si>
  <si>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</si>
  <si>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</si>
  <si>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</si>
  <si>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</si>
  <si>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</si>
  <si>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</si>
  <si>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</si>
  <si>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</si>
  <si>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</si>
  <si>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</si>
  <si>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</si>
  <si>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</si>
  <si>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</si>
  <si>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</si>
  <si>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</si>
  <si>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</si>
  <si>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</si>
  <si>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</si>
  <si>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</si>
  <si>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</si>
  <si>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</si>
  <si>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</si>
  <si>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</si>
  <si>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</si>
  <si>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</si>
  <si>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</si>
  <si>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</si>
  <si>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</si>
  <si>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</si>
  <si>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</si>
  <si>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</si>
  <si>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</si>
  <si>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</si>
  <si>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</si>
  <si>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</si>
  <si>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</si>
  <si>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</si>
  <si>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</si>
  <si>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</si>
  <si>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</si>
  <si>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</si>
  <si>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</si>
  <si>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</si>
  <si>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</si>
  <si>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</si>
  <si>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</si>
  <si>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</si>
  <si>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</si>
  <si>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</si>
  <si>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</si>
  <si>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</si>
  <si>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</si>
  <si>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</si>
  <si>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</si>
  <si>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</si>
  <si>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</si>
  <si>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</si>
  <si>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</si>
  <si>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</si>
  <si>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</si>
  <si>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</si>
  <si>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</si>
  <si>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</si>
  <si>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</si>
  <si>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</si>
  <si>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</si>
  <si>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</si>
  <si>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</si>
  <si>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</si>
  <si>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</si>
  <si>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</si>
  <si>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</si>
  <si>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</si>
  <si>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</si>
  <si>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</si>
  <si>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</si>
  <si>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</si>
  <si>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</si>
  <si>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</si>
  <si>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</si>
  <si>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</si>
  <si>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</si>
  <si>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</si>
  <si>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</si>
  <si>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</si>
  <si>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</si>
  <si>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</si>
  <si>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</si>
  <si>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</si>
  <si>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</si>
  <si>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</si>
  <si>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</si>
  <si>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</si>
  <si>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</si>
  <si>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</si>
  <si>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</si>
  <si>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</si>
  <si>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</si>
  <si>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</si>
  <si>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</si>
  <si>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</si>
  <si>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</si>
  <si>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</si>
  <si>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</si>
  <si>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</si>
  <si>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</si>
  <si>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</si>
  <si>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</si>
  <si>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</si>
  <si>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</si>
  <si>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</si>
  <si>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</si>
  <si>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</si>
  <si>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</si>
  <si>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</si>
  <si>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</si>
  <si>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</si>
  <si>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</si>
  <si>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</si>
  <si>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</si>
  <si>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</si>
  <si>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</si>
  <si>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</si>
  <si>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</si>
  <si>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</si>
  <si>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</si>
  <si>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</si>
  <si>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</si>
  <si>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</si>
  <si>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</si>
  <si>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</si>
  <si>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</si>
  <si>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</si>
  <si>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</si>
  <si>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</si>
  <si>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</si>
  <si>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</si>
  <si>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</si>
  <si>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</si>
  <si>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</si>
  <si>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</si>
  <si>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</si>
  <si>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</si>
  <si>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</si>
  <si>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</si>
  <si>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</si>
  <si>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</si>
  <si>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</si>
  <si>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</si>
  <si>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</si>
  <si>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</si>
  <si>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</si>
  <si>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</si>
  <si>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</si>
  <si>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</si>
  <si>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</si>
  <si>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</si>
  <si>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</si>
  <si>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</si>
  <si>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</si>
  <si>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</si>
  <si>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</si>
  <si>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</si>
  <si>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</si>
  <si>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</si>
  <si>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</si>
  <si>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</si>
  <si>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</si>
  <si>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</si>
  <si>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</si>
  <si>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</si>
  <si>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</si>
  <si>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</si>
  <si>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</si>
  <si>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</si>
  <si>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</si>
  <si>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</si>
  <si>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</si>
  <si>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</si>
  <si>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</si>
  <si>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</si>
  <si>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</si>
  <si>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</si>
  <si>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</si>
  <si>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</si>
  <si>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</si>
  <si>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</si>
  <si>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</si>
  <si>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</si>
  <si>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</si>
  <si>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</si>
  <si>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</si>
  <si>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</si>
  <si>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</si>
  <si>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</si>
  <si>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</si>
  <si>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</si>
  <si>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</si>
  <si>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</si>
  <si>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</si>
  <si>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</si>
  <si>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</si>
  <si>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</si>
  <si>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</si>
  <si>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</si>
  <si>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</si>
  <si>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</si>
  <si>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</si>
  <si>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</si>
  <si>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</si>
  <si>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</si>
  <si>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</si>
  <si>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</si>
  <si>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</si>
  <si>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</si>
  <si>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</si>
  <si>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</si>
  <si>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</si>
  <si>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</si>
  <si>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</si>
  <si>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</si>
  <si>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</si>
  <si>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</si>
  <si>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</si>
  <si>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</si>
  <si>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</si>
  <si>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</si>
  <si>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</si>
  <si>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</si>
  <si>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</si>
  <si>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</si>
  <si>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</si>
  <si>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</si>
  <si>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</si>
  <si>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</si>
  <si>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</si>
  <si>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</si>
  <si>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</si>
  <si>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</si>
  <si>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</si>
  <si>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</si>
  <si>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</si>
  <si>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</si>
  <si>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</si>
  <si>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</si>
  <si>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</si>
  <si>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</si>
  <si>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</si>
  <si>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</si>
  <si>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</si>
  <si>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</si>
  <si>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</si>
  <si>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</si>
  <si>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</si>
  <si>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</si>
  <si>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</si>
  <si>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</si>
  <si>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</si>
  <si>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</si>
  <si>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</si>
  <si>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</si>
  <si>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</si>
  <si>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</si>
  <si>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</si>
  <si>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</si>
  <si>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</si>
  <si>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</si>
  <si>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</si>
  <si>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</si>
  <si>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</si>
  <si>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</si>
  <si>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</si>
  <si>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</si>
  <si>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</si>
  <si>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</si>
  <si>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</si>
  <si>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</si>
  <si>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</si>
  <si>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</si>
  <si>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</si>
  <si>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</si>
  <si>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</si>
  <si>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</si>
  <si>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</si>
  <si>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</si>
  <si>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</si>
  <si>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</si>
  <si>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</si>
  <si>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</si>
  <si>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</si>
  <si>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</si>
  <si>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</si>
  <si>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</si>
  <si>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</si>
  <si>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</si>
  <si>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</si>
  <si>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</si>
  <si>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</si>
  <si>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</si>
  <si>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</si>
  <si>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</si>
  <si>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</si>
  <si>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</si>
  <si>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</si>
  <si>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</si>
  <si>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</si>
  <si>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</si>
  <si>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</si>
  <si>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</si>
  <si>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</si>
  <si>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</si>
  <si>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</si>
  <si>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</si>
  <si>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</si>
  <si>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</si>
  <si>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</si>
  <si>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</si>
  <si>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</si>
  <si>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</si>
  <si>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</si>
  <si>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</si>
  <si>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</si>
  <si>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</si>
  <si>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</si>
  <si>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</si>
  <si>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</si>
  <si>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</si>
  <si>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</si>
  <si>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</si>
  <si>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</si>
  <si>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</si>
  <si>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</si>
  <si>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</si>
  <si>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</si>
  <si>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</si>
  <si>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</si>
  <si>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</si>
  <si>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</si>
  <si>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</si>
  <si>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</si>
  <si>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</si>
  <si>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</si>
  <si>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</si>
  <si>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</si>
  <si>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</si>
  <si>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</si>
  <si>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</si>
  <si>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</si>
  <si>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</si>
  <si>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</si>
  <si>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</si>
  <si>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</si>
  <si>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</si>
  <si>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</si>
  <si>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</si>
  <si>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</si>
  <si>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</si>
  <si>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</si>
  <si>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</si>
  <si>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</si>
  <si>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</si>
  <si>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</si>
  <si>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</si>
  <si>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</si>
  <si>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</si>
  <si>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</si>
  <si>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</si>
  <si>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</si>
  <si>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</si>
  <si>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</si>
  <si>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</si>
  <si>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</si>
  <si>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</si>
  <si>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</si>
  <si>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</si>
  <si>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</si>
  <si>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</si>
  <si>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</si>
  <si>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</si>
  <si>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</si>
  <si>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</si>
  <si>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</si>
  <si>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</si>
  <si>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</si>
  <si>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</si>
  <si>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</si>
  <si>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</si>
  <si>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</si>
  <si>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</si>
  <si>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</si>
  <si>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</si>
  <si>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</si>
  <si>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</si>
  <si>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</si>
  <si>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</si>
  <si>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</si>
  <si>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</si>
  <si>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</si>
  <si>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</si>
  <si>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</si>
  <si>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</si>
  <si>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</si>
  <si>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</si>
  <si>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</si>
  <si>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</si>
  <si>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</si>
  <si>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</si>
  <si>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</si>
  <si>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</si>
  <si>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</si>
  <si>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</si>
  <si>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</si>
  <si>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</si>
  <si>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</si>
  <si>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</si>
  <si>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</si>
  <si>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</si>
  <si>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</si>
  <si>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</si>
  <si>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</si>
  <si>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</si>
  <si>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</si>
  <si>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</si>
  <si>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</si>
  <si>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</si>
  <si>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</si>
  <si>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</si>
  <si>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</si>
  <si>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</si>
  <si>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</si>
  <si>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</si>
  <si>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</si>
  <si>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</si>
  <si>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</si>
  <si>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</si>
  <si>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</si>
  <si>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</si>
  <si>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</si>
  <si>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</si>
  <si>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</si>
  <si>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</si>
  <si>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</si>
  <si>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</si>
  <si>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</si>
  <si>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</si>
  <si>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</si>
  <si>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</si>
  <si>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</si>
  <si>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</si>
  <si>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</si>
  <si>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</si>
  <si>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</si>
  <si>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</si>
  <si>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</si>
  <si>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</si>
  <si>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</si>
  <si>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</si>
  <si>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</si>
  <si>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</si>
  <si>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</si>
  <si>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</si>
  <si>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</si>
  <si>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</si>
  <si>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</si>
  <si>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</si>
  <si>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</si>
  <si>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</si>
  <si>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</si>
  <si>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</si>
  <si>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</si>
  <si>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</si>
  <si>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</si>
  <si>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</si>
  <si>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</si>
  <si>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</si>
  <si>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</si>
  <si>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</si>
  <si>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</si>
  <si>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</si>
  <si>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</si>
  <si>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</si>
  <si>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</si>
  <si>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</si>
  <si>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</si>
  <si>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</si>
  <si>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</si>
  <si>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</si>
  <si>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</si>
  <si>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</si>
  <si>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</si>
  <si>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</si>
  <si>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</si>
  <si>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</si>
  <si>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</si>
  <si>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</si>
  <si>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</si>
  <si>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</si>
  <si>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</si>
  <si>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</si>
  <si>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</si>
  <si>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</si>
  <si>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</si>
  <si>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</si>
  <si>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</si>
  <si>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</si>
  <si>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</si>
  <si>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</si>
  <si>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</si>
  <si>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</si>
  <si>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</si>
  <si>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</si>
  <si>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</si>
  <si>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</si>
  <si>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</si>
  <si>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</si>
  <si>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</si>
  <si>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</si>
  <si>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</si>
  <si>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</si>
  <si>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</si>
  <si>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</si>
  <si>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</si>
  <si>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</si>
  <si>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</si>
  <si>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</si>
  <si>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</si>
  <si>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</si>
  <si>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</si>
  <si>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</si>
  <si>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</si>
  <si>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</si>
  <si>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</si>
  <si>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</si>
  <si>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</si>
  <si>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</si>
  <si>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</si>
  <si>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</si>
  <si>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</si>
  <si>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</si>
  <si>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</si>
  <si>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</si>
  <si>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</si>
  <si>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</si>
  <si>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</si>
  <si>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</si>
  <si>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</si>
  <si>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</si>
  <si>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</si>
  <si>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</si>
  <si>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</si>
  <si>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</si>
  <si>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</si>
  <si>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</si>
  <si>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</si>
  <si>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</si>
  <si>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</si>
  <si>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</si>
  <si>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</si>
  <si>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</si>
  <si>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</si>
  <si>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</si>
  <si>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</si>
  <si>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</si>
  <si>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</si>
  <si>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</si>
  <si>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</si>
  <si>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</si>
  <si>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</si>
  <si>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</si>
  <si>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</si>
  <si>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</si>
  <si>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</si>
  <si>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</si>
  <si>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</si>
  <si>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</si>
  <si>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</si>
  <si>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</si>
  <si>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</si>
  <si>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</si>
  <si>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</si>
  <si>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</si>
  <si>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</si>
  <si>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</si>
  <si>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</si>
  <si>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</si>
  <si>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</si>
  <si>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</si>
  <si>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</si>
  <si>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</si>
  <si>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</si>
  <si>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</si>
  <si>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</si>
  <si>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</si>
  <si>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</si>
  <si>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</si>
  <si>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</si>
  <si>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</si>
  <si>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</si>
  <si>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</si>
  <si>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</si>
  <si>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</si>
  <si>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</si>
  <si>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</si>
  <si>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</si>
  <si>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</si>
  <si>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</si>
  <si>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</si>
  <si>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</si>
  <si>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</si>
  <si>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</si>
  <si>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</si>
  <si>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</si>
  <si>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</si>
  <si>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</si>
  <si>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</si>
  <si>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</si>
  <si>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</si>
  <si>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</si>
  <si>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</si>
  <si>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</si>
  <si>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</si>
  <si>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</si>
  <si>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</si>
  <si>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</si>
  <si>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</si>
  <si>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</si>
  <si>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</si>
  <si>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</si>
  <si>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</si>
  <si>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</si>
  <si>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</si>
  <si>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</si>
  <si>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</si>
  <si>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</si>
  <si>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</si>
  <si>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</si>
  <si>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</si>
  <si>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</si>
  <si>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</si>
  <si>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</si>
  <si>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</si>
  <si>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</si>
  <si>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</si>
  <si>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</si>
  <si>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</si>
  <si>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</si>
  <si>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</si>
  <si>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</si>
  <si>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</si>
  <si>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</si>
  <si>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</si>
  <si>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</si>
  <si>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</si>
  <si>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</si>
  <si>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</si>
  <si>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</si>
  <si>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</si>
  <si>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</si>
  <si>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</si>
  <si>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</si>
  <si>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</si>
  <si>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</si>
  <si>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</si>
  <si>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</si>
  <si>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</si>
  <si>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</si>
  <si>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</si>
  <si>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</si>
  <si>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</si>
  <si>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</si>
  <si>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</si>
  <si>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</si>
  <si>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</si>
  <si>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</si>
  <si>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</si>
  <si>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</si>
  <si>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</si>
  <si>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</si>
  <si>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</si>
  <si>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</si>
  <si>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</si>
  <si>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</si>
  <si>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</si>
  <si>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</si>
  <si>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</si>
  <si>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</si>
  <si>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</si>
  <si>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</si>
  <si>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</si>
  <si>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</si>
  <si>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</si>
  <si>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</si>
  <si>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</si>
  <si>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</si>
  <si>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</si>
  <si>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</si>
  <si>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</si>
  <si>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</si>
  <si>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</si>
  <si>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</si>
  <si>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</si>
  <si>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</si>
  <si>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</si>
  <si>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</si>
  <si>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</si>
  <si>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</si>
  <si>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</si>
  <si>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</si>
  <si>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</si>
  <si>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</si>
  <si>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</si>
  <si>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</si>
  <si>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</si>
  <si>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</si>
  <si>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</si>
  <si>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</si>
  <si>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</si>
  <si>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</si>
  <si>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</si>
  <si>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</si>
  <si>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</si>
  <si>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</si>
  <si>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</si>
  <si>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</si>
  <si>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</si>
  <si>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</si>
  <si>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</si>
  <si>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</si>
  <si>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</si>
  <si>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</si>
  <si>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</si>
  <si>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</si>
  <si>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</si>
  <si>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</si>
  <si>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</si>
  <si>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</si>
  <si>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</si>
  <si>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</si>
  <si>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</si>
  <si>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</si>
  <si>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</si>
  <si>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</si>
  <si>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</si>
  <si>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</si>
  <si>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</si>
  <si>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</si>
  <si>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</si>
  <si>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</si>
  <si>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</si>
  <si>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</si>
  <si>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</si>
  <si>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</si>
  <si>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</si>
  <si>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</si>
  <si>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</si>
  <si>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</si>
  <si>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</si>
  <si>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</si>
  <si>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</si>
  <si>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</si>
  <si>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</si>
  <si>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</si>
  <si>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</si>
  <si>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</si>
  <si>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</si>
  <si>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</si>
  <si>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</si>
  <si>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</si>
  <si>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</si>
  <si>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</si>
  <si>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</si>
  <si>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</si>
  <si>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</si>
  <si>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</si>
  <si>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</si>
  <si>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</si>
  <si>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</si>
  <si>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</si>
  <si>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</si>
  <si>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</si>
  <si>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</si>
  <si>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</si>
  <si>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</si>
  <si>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</si>
  <si>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</si>
  <si>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</si>
  <si>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</si>
  <si>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</si>
  <si>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</si>
  <si>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</si>
  <si>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</si>
  <si>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</si>
  <si>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</si>
  <si>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</si>
  <si>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</si>
  <si>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</si>
  <si>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</si>
  <si>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</si>
  <si>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</si>
  <si>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</si>
  <si>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</si>
  <si>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</si>
  <si>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</si>
  <si>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</si>
  <si>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</si>
  <si>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</si>
  <si>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</si>
  <si>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</si>
  <si>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</si>
  <si>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</si>
  <si>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</si>
  <si>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</si>
  <si>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</si>
  <si>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</si>
  <si>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</si>
  <si>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</si>
  <si>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</si>
  <si>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</si>
  <si>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</si>
  <si>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</si>
  <si>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</si>
  <si>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</si>
  <si>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</si>
  <si>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</si>
  <si>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</si>
  <si>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</si>
  <si>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</si>
  <si>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</si>
  <si>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</si>
  <si>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</si>
  <si>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</si>
  <si>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</si>
  <si>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</si>
  <si>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</si>
  <si>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</si>
  <si>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</si>
  <si>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</si>
  <si>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</si>
  <si>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</si>
  <si>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</si>
  <si>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</si>
  <si>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</si>
  <si>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</si>
  <si>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</si>
  <si>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</si>
  <si>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</si>
  <si>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</si>
  <si>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</si>
  <si>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</si>
  <si>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</si>
  <si>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</si>
  <si>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</si>
  <si>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</si>
  <si>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</si>
  <si>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</si>
  <si>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</si>
  <si>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</si>
  <si>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</si>
  <si>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</si>
  <si>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</si>
  <si>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</si>
  <si>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</si>
  <si>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</si>
  <si>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</si>
  <si>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</si>
  <si>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</si>
  <si>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</si>
  <si>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</si>
  <si>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</si>
  <si>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</si>
  <si>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</si>
  <si>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</si>
  <si>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</si>
  <si>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</si>
  <si>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</si>
  <si>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</si>
  <si>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</si>
  <si>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</si>
  <si>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</si>
  <si>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</si>
  <si>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</si>
  <si>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</si>
  <si>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</si>
  <si>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</si>
  <si>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</si>
  <si>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</si>
  <si>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</si>
  <si>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</si>
  <si>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</si>
  <si>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</si>
  <si>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</si>
  <si>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</si>
  <si>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</si>
  <si>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</si>
  <si>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</si>
  <si>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</si>
  <si>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</si>
  <si>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</si>
  <si>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</si>
  <si>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</si>
  <si>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</si>
  <si>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</si>
  <si>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</si>
  <si>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</si>
  <si>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</si>
  <si>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</si>
  <si>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</si>
  <si>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</si>
  <si>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</si>
  <si>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</si>
  <si>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</si>
  <si>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</si>
  <si>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</si>
  <si>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</si>
  <si>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</si>
  <si>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</si>
  <si>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</si>
  <si>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</si>
  <si>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</si>
  <si>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</si>
  <si>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</si>
  <si>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</si>
  <si>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</si>
  <si>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</si>
  <si>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</si>
  <si>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</si>
  <si>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</si>
  <si>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</si>
  <si>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</si>
  <si>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</si>
  <si>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</si>
  <si>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</si>
  <si>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</si>
  <si>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</si>
  <si>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</si>
  <si>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</si>
  <si>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</si>
  <si>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</si>
  <si>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</si>
  <si>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</si>
  <si>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</si>
  <si>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</si>
  <si>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</si>
  <si>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</si>
  <si>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</si>
  <si>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</si>
  <si>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</si>
  <si>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</si>
  <si>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</si>
  <si>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</si>
  <si>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</si>
  <si>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</si>
  <si>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</si>
  <si>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</si>
  <si>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</si>
  <si>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</si>
  <si>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</si>
  <si>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</si>
  <si>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</si>
  <si>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</si>
  <si>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</si>
  <si>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</si>
  <si>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</si>
  <si>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</si>
  <si>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</si>
  <si>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</si>
  <si>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</si>
  <si>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</si>
  <si>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</si>
  <si>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</si>
  <si>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</si>
  <si>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</si>
  <si>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</si>
  <si>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</si>
  <si>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</si>
  <si>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</si>
  <si>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</si>
  <si>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</si>
  <si>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</si>
  <si>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</si>
  <si>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</si>
  <si>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</si>
  <si>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</si>
  <si>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</si>
  <si>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</si>
  <si>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</si>
  <si>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</si>
  <si>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</si>
  <si>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</si>
  <si>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</si>
  <si>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</si>
  <si>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</si>
  <si>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</si>
  <si>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</si>
  <si>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</si>
  <si>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</si>
  <si>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</si>
  <si>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</si>
  <si>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</si>
  <si>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</si>
  <si>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</si>
  <si>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</si>
  <si>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</si>
  <si>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</si>
  <si>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</si>
  <si>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</si>
  <si>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</si>
  <si>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</si>
  <si>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</si>
  <si>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</si>
  <si>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</si>
  <si>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</si>
  <si>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</si>
  <si>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</si>
  <si>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</si>
  <si>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</si>
  <si>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</si>
  <si>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</si>
  <si>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</si>
  <si>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</si>
  <si>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</si>
  <si>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</si>
  <si>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</si>
  <si>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</si>
  <si>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</si>
  <si>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</si>
  <si>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</si>
  <si>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</si>
  <si>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</si>
  <si>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</si>
  <si>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</si>
  <si>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</si>
  <si>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</si>
  <si>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</si>
  <si>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</si>
  <si>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</si>
  <si>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</si>
  <si>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</si>
  <si>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</si>
  <si>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</si>
  <si>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</si>
  <si>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</si>
  <si>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</si>
  <si>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</si>
  <si>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</si>
  <si>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</si>
  <si>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</si>
  <si>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</si>
  <si>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</si>
  <si>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</si>
  <si>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</si>
  <si>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</si>
  <si>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</si>
  <si>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</si>
  <si>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</si>
  <si>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</si>
  <si>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</si>
  <si>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</si>
  <si>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</si>
  <si>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</si>
  <si>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</si>
  <si>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</si>
  <si>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</si>
  <si>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</si>
  <si>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</si>
  <si>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</si>
  <si>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</si>
  <si>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</si>
  <si>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</si>
  <si>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</si>
  <si>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</si>
  <si>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</si>
  <si>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</si>
  <si>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</si>
  <si>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</si>
  <si>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</si>
  <si>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</si>
  <si>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</si>
  <si>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</si>
  <si>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</si>
  <si>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</si>
  <si>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</si>
  <si>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</si>
  <si>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</si>
  <si>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</si>
  <si>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</si>
  <si>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</si>
  <si>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</si>
  <si>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</si>
  <si>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</si>
  <si>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</si>
  <si>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</si>
  <si>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</si>
  <si>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</si>
  <si>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</si>
  <si>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</si>
  <si>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</si>
  <si>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</si>
  <si>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</si>
  <si>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</si>
  <si>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</si>
  <si>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</si>
  <si>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</si>
  <si>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</si>
  <si>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</si>
  <si>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</si>
  <si>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</si>
  <si>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</si>
  <si>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</si>
  <si>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</si>
  <si>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</si>
  <si>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</si>
  <si>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</si>
  <si>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</si>
  <si>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</si>
  <si>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</si>
  <si>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</si>
  <si>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</si>
  <si>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</si>
  <si>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</si>
  <si>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</si>
  <si>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</si>
  <si>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</si>
  <si>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</si>
  <si>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</si>
  <si>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</si>
  <si>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</si>
  <si>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</si>
  <si>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</si>
  <si>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</si>
  <si>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</si>
  <si>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</si>
  <si>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</si>
  <si>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</si>
  <si>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</si>
  <si>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</si>
  <si>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</si>
  <si>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</si>
  <si>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</si>
  <si>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</si>
  <si>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</si>
  <si>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</si>
  <si>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</si>
  <si>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</si>
  <si>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</si>
  <si>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</si>
  <si>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</si>
  <si>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</si>
  <si>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</si>
  <si>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</si>
  <si>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</si>
  <si>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</si>
  <si>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</si>
  <si>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</si>
  <si>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</si>
  <si>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</si>
  <si>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</si>
  <si>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</si>
  <si>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</si>
  <si>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</si>
  <si>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</si>
  <si>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</si>
  <si>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</si>
  <si>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</si>
  <si>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</si>
  <si>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</si>
  <si>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</si>
  <si>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</si>
  <si>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</si>
  <si>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</si>
  <si>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</si>
  <si>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</si>
  <si>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</si>
  <si>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</si>
  <si>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</si>
  <si>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</si>
  <si>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</si>
  <si>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</si>
  <si>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</si>
  <si>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</si>
  <si>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</si>
  <si>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</si>
  <si>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</si>
  <si>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</si>
  <si>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</si>
  <si>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</si>
  <si>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</si>
  <si>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</si>
  <si>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</si>
  <si>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</si>
  <si>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</si>
  <si>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</si>
  <si>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</si>
  <si>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</si>
  <si>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</si>
  <si>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</si>
  <si>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</si>
  <si>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</si>
  <si>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</si>
  <si>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</si>
  <si>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</si>
  <si>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</si>
  <si>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</si>
  <si>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</si>
  <si>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</si>
  <si>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</si>
  <si>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</si>
  <si>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</si>
  <si>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</si>
  <si>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</si>
  <si>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</si>
  <si>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</si>
  <si>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</si>
  <si>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</si>
  <si>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</si>
  <si>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</si>
  <si>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</si>
  <si>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</si>
  <si>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</si>
  <si>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</si>
  <si>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</si>
  <si>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</si>
  <si>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</si>
  <si>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</si>
  <si>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</si>
  <si>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</si>
  <si>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</si>
  <si>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</si>
  <si>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</si>
  <si>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</si>
  <si>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</si>
  <si>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</si>
  <si>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</si>
  <si>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</si>
  <si>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</si>
  <si>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</si>
  <si>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</si>
  <si>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</si>
  <si>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</si>
  <si>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</si>
  <si>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</si>
  <si>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</si>
  <si>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</si>
  <si>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</si>
  <si>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</si>
  <si>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</si>
  <si>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</si>
  <si>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</si>
  <si>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</si>
  <si>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</si>
  <si>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</si>
  <si>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</si>
  <si>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</si>
  <si>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</si>
  <si>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</si>
  <si>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</si>
  <si>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</si>
  <si>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</si>
  <si>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</si>
  <si>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</si>
  <si>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</si>
  <si>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</si>
  <si>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</si>
  <si>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</si>
  <si>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</si>
  <si>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</si>
  <si>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</si>
  <si>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</si>
  <si>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</si>
  <si>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</si>
  <si>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</si>
  <si>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</si>
  <si>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</si>
  <si>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</si>
  <si>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</si>
  <si>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</si>
  <si>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</si>
  <si>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</si>
  <si>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</si>
  <si>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</si>
  <si>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</si>
  <si>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</si>
  <si>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</si>
  <si>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</si>
  <si>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</si>
  <si>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</si>
  <si>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</si>
  <si>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</si>
  <si>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</si>
  <si>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</si>
  <si>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</si>
  <si>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</si>
  <si>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</si>
  <si>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</si>
  <si>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</si>
  <si>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</si>
  <si>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</si>
  <si>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</si>
  <si>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</si>
  <si>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</si>
  <si>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</si>
  <si>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</si>
  <si>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</si>
  <si>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</si>
  <si>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</si>
  <si>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</si>
  <si>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</si>
  <si>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</si>
  <si>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</si>
  <si>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</si>
  <si>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</si>
  <si>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</si>
  <si>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</si>
  <si>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</si>
  <si>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</si>
  <si>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</si>
  <si>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</si>
  <si>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</si>
  <si>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</si>
  <si>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</si>
  <si>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</si>
  <si>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</si>
  <si>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</si>
  <si>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</si>
  <si>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</si>
  <si>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</si>
  <si>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</si>
  <si>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</si>
  <si>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</si>
  <si>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</si>
  <si>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</si>
  <si>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</si>
  <si>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</si>
  <si>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</si>
  <si>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</si>
  <si>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</si>
  <si>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</si>
  <si>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</si>
  <si>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</si>
  <si>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</si>
  <si>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</si>
  <si>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</si>
  <si>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</si>
  <si>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</si>
  <si>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</si>
  <si>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</si>
  <si>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</si>
  <si>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</si>
  <si>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</si>
  <si>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</si>
  <si>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</si>
  <si>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</si>
  <si>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</si>
  <si>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</si>
  <si>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</si>
  <si>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</si>
  <si>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</si>
  <si>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</si>
  <si>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</si>
  <si>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</si>
  <si>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</si>
  <si>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</si>
  <si>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</si>
  <si>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</si>
  <si>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</si>
  <si>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</si>
  <si>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</si>
  <si>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</si>
  <si>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</si>
  <si>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</si>
  <si>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</si>
  <si>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</si>
  <si>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</si>
  <si>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</si>
  <si>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</si>
  <si>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</si>
  <si>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</si>
  <si>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</si>
  <si>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</si>
  <si>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</si>
  <si>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</si>
  <si>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</si>
  <si>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</si>
  <si>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</si>
  <si>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</si>
  <si>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</si>
  <si>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</si>
  <si>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</si>
  <si>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</si>
  <si>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</si>
  <si>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</si>
  <si>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</si>
  <si>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</si>
  <si>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</si>
  <si>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</si>
  <si>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</si>
  <si>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</si>
  <si>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</si>
  <si>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</si>
  <si>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</si>
  <si>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</si>
  <si>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</si>
  <si>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</si>
  <si>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</si>
  <si>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</si>
  <si>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</si>
  <si>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</si>
  <si>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</si>
  <si>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</si>
  <si>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</si>
  <si>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</si>
  <si>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</si>
  <si>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</si>
  <si>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</si>
  <si>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</si>
  <si>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</si>
  <si>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</si>
  <si>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</si>
  <si>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</si>
  <si>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</si>
  <si>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</si>
  <si>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</si>
  <si>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</si>
  <si>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</si>
  <si>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</si>
  <si>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</si>
  <si>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</si>
  <si>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</si>
  <si>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</si>
  <si>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</si>
  <si>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</si>
  <si>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</si>
  <si>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</si>
  <si>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</si>
  <si>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</si>
  <si>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</si>
  <si>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</si>
  <si>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</si>
  <si>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</si>
  <si>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</si>
  <si>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</si>
  <si>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</si>
  <si>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</si>
  <si>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</si>
  <si>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</si>
  <si>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</si>
  <si>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</si>
  <si>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</si>
  <si>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</si>
  <si>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</si>
  <si>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</si>
  <si>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</si>
  <si>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</si>
  <si>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</si>
  <si>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</si>
  <si>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</si>
  <si>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</si>
  <si>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</si>
  <si>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</si>
  <si>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</si>
  <si>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</si>
  <si>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</si>
  <si>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</si>
  <si>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</si>
  <si>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</si>
  <si>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</si>
  <si>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</si>
  <si>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</si>
  <si>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</si>
  <si>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</si>
  <si>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</si>
  <si>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</si>
  <si>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</si>
  <si>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</si>
  <si>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</si>
  <si>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</si>
  <si>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</si>
  <si>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</si>
  <si>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</si>
  <si>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</si>
  <si>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</si>
  <si>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</si>
  <si>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</si>
  <si>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</si>
  <si>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</si>
  <si>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</si>
  <si>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</si>
  <si>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</si>
  <si>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</si>
  <si>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</si>
  <si>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</si>
  <si>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</si>
  <si>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</si>
  <si>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</si>
  <si>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</si>
  <si>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</si>
  <si>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</si>
  <si>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</si>
  <si>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</si>
  <si>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</si>
  <si>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</si>
  <si>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</si>
  <si>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</si>
  <si>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</si>
  <si>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</si>
  <si>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</si>
  <si>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</si>
  <si>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</si>
  <si>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</si>
  <si>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</si>
  <si>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</si>
  <si>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</si>
  <si>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</si>
  <si>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</si>
  <si>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</si>
  <si>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</si>
  <si>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</si>
  <si>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</si>
  <si>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</si>
  <si>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</si>
  <si>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</si>
  <si>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</si>
  <si>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</si>
  <si>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</si>
  <si>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</si>
  <si>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</si>
  <si>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</si>
  <si>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</si>
  <si>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</si>
  <si>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</si>
  <si>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</si>
  <si>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</si>
  <si>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</si>
  <si>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</si>
  <si>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</si>
  <si>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</si>
  <si>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</si>
  <si>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</si>
  <si>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</si>
  <si>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</si>
  <si>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</si>
  <si>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</si>
  <si>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</si>
  <si>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</si>
  <si>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</si>
  <si>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</si>
  <si>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</si>
  <si>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</si>
  <si>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</si>
  <si>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</si>
  <si>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</si>
  <si>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</si>
  <si>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</si>
  <si>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</si>
  <si>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</si>
  <si>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</si>
  <si>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</si>
  <si>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</si>
  <si>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</si>
  <si>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</si>
  <si>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</si>
  <si>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</si>
  <si>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</si>
  <si>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</si>
  <si>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</si>
  <si>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</si>
  <si>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</si>
  <si>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</si>
  <si>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</si>
  <si>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</si>
  <si>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</si>
  <si>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</si>
  <si>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</si>
  <si>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</si>
  <si>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</si>
  <si>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</si>
  <si>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</si>
  <si>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</si>
  <si>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</si>
  <si>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</si>
  <si>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</si>
  <si>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</si>
  <si>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</si>
  <si>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</si>
  <si>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</si>
  <si>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</si>
  <si>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</si>
  <si>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</si>
  <si>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</si>
  <si>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</si>
  <si>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</si>
  <si>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</si>
  <si>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</si>
  <si>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</si>
  <si>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</si>
  <si>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</si>
  <si>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</si>
  <si>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</si>
  <si>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</si>
  <si>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</si>
  <si>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</si>
  <si>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</si>
  <si>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</si>
  <si>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</si>
  <si>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</si>
  <si>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</si>
  <si>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</si>
  <si>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</si>
  <si>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</si>
  <si>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</si>
  <si>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</si>
  <si>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</si>
  <si>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</si>
  <si>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</si>
  <si>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</si>
  <si>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</si>
  <si>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</si>
  <si>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</si>
  <si>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</si>
  <si>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</si>
  <si>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</si>
  <si>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</si>
  <si>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</si>
  <si>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</si>
  <si>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</si>
  <si>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</si>
  <si>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</si>
  <si>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</si>
  <si>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</si>
  <si>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</si>
  <si>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</si>
  <si>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</si>
  <si>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</si>
  <si>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</si>
  <si>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</si>
  <si>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</si>
  <si>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</si>
  <si>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</si>
  <si>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</si>
  <si>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</si>
  <si>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</si>
  <si>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</si>
  <si>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</si>
  <si>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</si>
  <si>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</si>
  <si>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</si>
  <si>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</si>
  <si>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</si>
  <si>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</si>
  <si>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</si>
  <si>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</si>
  <si>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</si>
  <si>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</si>
  <si>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</si>
  <si>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</si>
  <si>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</si>
  <si>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</si>
  <si>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</si>
  <si>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</si>
  <si>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</si>
  <si>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</si>
  <si>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</si>
  <si>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</si>
  <si>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</si>
  <si>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</si>
  <si>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</si>
  <si>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</si>
  <si>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</si>
  <si>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</si>
  <si>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</si>
  <si>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</si>
  <si>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</si>
  <si>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</si>
  <si>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</si>
  <si>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</si>
  <si>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</si>
  <si>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</si>
  <si>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</si>
  <si>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</si>
  <si>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</si>
  <si>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</si>
  <si>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</si>
  <si>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</si>
  <si>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</si>
  <si>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</si>
  <si>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</si>
  <si>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</si>
  <si>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</si>
  <si>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</si>
  <si>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</si>
  <si>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</si>
  <si>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</si>
  <si>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</si>
  <si>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</si>
  <si>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</si>
  <si>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</si>
  <si>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</si>
  <si>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</si>
  <si>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</si>
  <si>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</si>
  <si>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</si>
  <si>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</si>
  <si>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</si>
  <si>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</si>
  <si>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</si>
  <si>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</si>
  <si>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</si>
  <si>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</si>
  <si>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</si>
  <si>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</si>
  <si>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</si>
  <si>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</si>
  <si>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</si>
  <si>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</si>
  <si>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</si>
  <si>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</si>
  <si>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</si>
  <si>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</si>
  <si>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</si>
  <si>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</si>
  <si>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</si>
  <si>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</si>
  <si>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</si>
  <si>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</si>
  <si>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</si>
  <si>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</si>
  <si>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</si>
  <si>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</si>
  <si>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</si>
  <si>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</si>
  <si>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</si>
  <si>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</si>
  <si>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</si>
  <si>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</si>
  <si>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</si>
  <si>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</si>
  <si>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</si>
  <si>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</si>
  <si>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</si>
  <si>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</si>
  <si>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</si>
  <si>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</si>
  <si>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</si>
  <si>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</si>
  <si>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</si>
  <si>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</si>
  <si>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</si>
  <si>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</si>
  <si>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</si>
  <si>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</si>
  <si>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</si>
  <si>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</si>
  <si>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</si>
  <si>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</si>
  <si>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</si>
  <si>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</si>
  <si>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</si>
  <si>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</si>
  <si>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</si>
  <si>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</si>
  <si>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</si>
  <si>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</si>
  <si>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</si>
  <si>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</si>
  <si>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</si>
  <si>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</si>
  <si>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</si>
  <si>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</si>
  <si>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</si>
  <si>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</si>
  <si>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</si>
  <si>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</si>
  <si>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</si>
  <si>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</si>
  <si>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</si>
  <si>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</si>
  <si>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</si>
  <si>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</si>
  <si>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</si>
  <si>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</si>
  <si>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</si>
  <si>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</si>
  <si>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</si>
  <si>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</si>
  <si>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</si>
  <si>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</si>
  <si>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</si>
  <si>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</si>
  <si>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</si>
  <si>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</si>
  <si>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</si>
  <si>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</si>
  <si>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</si>
  <si>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</si>
  <si>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</si>
  <si>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</si>
  <si>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</si>
  <si>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</si>
  <si>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</si>
  <si>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</si>
  <si>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</si>
  <si>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</si>
  <si>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</si>
  <si>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</si>
  <si>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</si>
  <si>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</si>
  <si>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</si>
  <si>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</si>
  <si>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</si>
  <si>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</si>
  <si>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</si>
  <si>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</si>
  <si>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</si>
  <si>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</si>
  <si>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</si>
  <si>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</si>
  <si>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</si>
  <si>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</si>
  <si>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</si>
  <si>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</si>
  <si>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</si>
  <si>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</si>
  <si>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</si>
  <si>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</si>
  <si>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</si>
  <si>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</si>
  <si>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</si>
  <si>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</si>
  <si>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</si>
  <si>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</si>
  <si>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</si>
  <si>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</si>
  <si>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</si>
  <si>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</si>
  <si>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</si>
  <si>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</si>
  <si>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</si>
  <si>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</si>
  <si>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</si>
  <si>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</si>
  <si>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</si>
  <si>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</si>
  <si>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</si>
  <si>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</si>
  <si>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</si>
  <si>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</si>
  <si>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</si>
  <si>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</si>
  <si>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</si>
  <si>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</si>
  <si>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</si>
  <si>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</si>
  <si>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</si>
  <si>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</si>
  <si>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</si>
  <si>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</si>
  <si>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</si>
  <si>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</si>
  <si>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</si>
  <si>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</si>
  <si>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</si>
  <si>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</si>
  <si>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</si>
  <si>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</si>
  <si>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</si>
  <si>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</si>
  <si>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</si>
  <si>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</si>
  <si>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</si>
  <si>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</si>
  <si>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</si>
  <si>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</si>
  <si>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</si>
  <si>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</si>
  <si>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</si>
  <si>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</si>
  <si>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</si>
  <si>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</si>
  <si>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</si>
  <si>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</si>
  <si>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</si>
  <si>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</si>
  <si>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</si>
  <si>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</si>
  <si>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</si>
  <si>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</si>
  <si>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</si>
  <si>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</si>
  <si>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</si>
  <si>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</si>
  <si>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</si>
  <si>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</si>
  <si>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</si>
  <si>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</si>
  <si>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</si>
  <si>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</si>
  <si>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</si>
  <si>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</si>
  <si>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</si>
  <si>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</si>
  <si>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</si>
  <si>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</si>
  <si>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</si>
  <si>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</si>
  <si>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</si>
  <si>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</si>
  <si>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</si>
  <si>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</si>
  <si>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</si>
  <si>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</si>
  <si>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</si>
  <si>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</si>
  <si>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</si>
  <si>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</si>
  <si>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</si>
  <si>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</si>
  <si>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</si>
  <si>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</si>
  <si>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</si>
  <si>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</si>
  <si>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</si>
  <si>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</si>
  <si>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</si>
  <si>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</si>
  <si>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</si>
  <si>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</si>
  <si>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</si>
  <si>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</si>
  <si>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</si>
  <si>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</si>
  <si>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</si>
  <si>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</si>
  <si>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</si>
  <si>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</si>
  <si>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</si>
  <si>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</si>
  <si>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</si>
  <si>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</si>
  <si>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</si>
  <si>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</si>
  <si>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</si>
  <si>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</si>
  <si>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</si>
  <si>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</si>
  <si>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</si>
  <si>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</si>
  <si>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</si>
  <si>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</si>
  <si>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</si>
  <si>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</si>
  <si>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</si>
  <si>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</si>
  <si>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</si>
  <si>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</si>
  <si>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</si>
  <si>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</si>
  <si>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</si>
  <si>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</si>
  <si>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</si>
  <si>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</si>
  <si>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</si>
  <si>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</si>
  <si>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</si>
  <si>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</si>
  <si>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</si>
  <si>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</si>
  <si>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</si>
  <si>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</si>
  <si>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</si>
  <si>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</si>
  <si>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</si>
  <si>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</si>
  <si>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</si>
  <si>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</si>
  <si>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</si>
  <si>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</si>
  <si>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</si>
  <si>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</si>
  <si>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</si>
  <si>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</si>
  <si>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</si>
  <si>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</si>
  <si>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</si>
  <si>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</si>
  <si>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</si>
  <si>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</si>
  <si>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</si>
  <si>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</si>
  <si>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</si>
  <si>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</si>
  <si>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</si>
  <si>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</si>
  <si>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</si>
  <si>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</si>
  <si>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</si>
  <si>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</si>
  <si>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</si>
  <si>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</si>
  <si>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</si>
  <si>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</si>
  <si>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</si>
  <si>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</si>
  <si>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</si>
  <si>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</si>
  <si>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</si>
  <si>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</si>
  <si>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</si>
  <si>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</si>
  <si>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</si>
  <si>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</si>
  <si>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</si>
  <si>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</si>
  <si>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</si>
  <si>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</si>
  <si>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</si>
  <si>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</si>
  <si>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</si>
  <si>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</si>
  <si>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</si>
  <si>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</si>
  <si>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</si>
  <si>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</si>
  <si>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</si>
  <si>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</si>
  <si>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</si>
  <si>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</si>
  <si>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</si>
  <si>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</si>
  <si>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</si>
  <si>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</si>
  <si>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</si>
  <si>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</si>
  <si>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</si>
  <si>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</si>
  <si>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</si>
  <si>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</si>
  <si>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</si>
  <si>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</si>
  <si>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</si>
  <si>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</si>
  <si>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</si>
  <si>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</si>
  <si>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</si>
  <si>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</si>
  <si>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</si>
  <si>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</si>
  <si>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</si>
  <si>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</si>
  <si>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</si>
  <si>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</si>
  <si>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</si>
  <si>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</si>
  <si>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</si>
  <si>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</si>
  <si>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</si>
  <si>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</si>
  <si>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</si>
  <si>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</si>
  <si>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</si>
  <si>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</si>
  <si>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</si>
  <si>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</si>
  <si>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</si>
  <si>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</si>
  <si>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</si>
  <si>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</si>
  <si>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</si>
  <si>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</si>
  <si>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</si>
  <si>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</si>
  <si>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</si>
  <si>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</si>
  <si>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</si>
  <si>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</si>
  <si>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</si>
  <si>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</si>
  <si>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</si>
  <si>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</si>
  <si>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</si>
  <si>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</si>
  <si>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</si>
  <si>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</si>
  <si>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</si>
  <si>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</si>
  <si>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</si>
  <si>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</si>
  <si>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</si>
  <si>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</si>
  <si>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</si>
  <si>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</si>
  <si>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</si>
  <si>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</si>
  <si>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</si>
  <si>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</si>
  <si>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</si>
  <si>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</si>
  <si>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</si>
  <si>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</si>
  <si>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</si>
  <si>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</si>
  <si>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</si>
  <si>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</si>
  <si>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</si>
  <si>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</si>
  <si>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</si>
  <si>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</si>
  <si>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</si>
  <si>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</si>
  <si>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</si>
  <si>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</si>
  <si>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</si>
  <si>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</si>
  <si>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</si>
  <si>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</si>
  <si>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</si>
  <si>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</si>
  <si>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</si>
  <si>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</si>
  <si>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</si>
  <si>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</si>
  <si>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</si>
  <si>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</si>
  <si>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</si>
  <si>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</si>
  <si>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</si>
  <si>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</si>
  <si>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</si>
  <si>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</si>
  <si>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</si>
  <si>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</si>
  <si>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</si>
  <si>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</si>
  <si>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</si>
  <si>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</si>
  <si>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</si>
  <si>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</si>
  <si>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</si>
  <si>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</si>
  <si>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</si>
  <si>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</si>
  <si>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</si>
  <si>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</si>
  <si>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</si>
  <si>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</si>
  <si>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</si>
  <si>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</si>
  <si>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</si>
  <si>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</si>
  <si>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</si>
  <si>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</si>
  <si>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</si>
  <si>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</si>
  <si>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</si>
  <si>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</si>
  <si>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</si>
  <si>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</si>
  <si>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</si>
  <si>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</si>
  <si>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</si>
  <si>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</si>
  <si>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</si>
  <si>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</si>
  <si>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</si>
  <si>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</si>
  <si>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</si>
  <si>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</si>
  <si>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</si>
  <si>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</si>
  <si>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</si>
  <si>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</si>
  <si>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</si>
  <si>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</si>
  <si>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</si>
  <si>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</si>
  <si>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</si>
  <si>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</si>
  <si>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</si>
  <si>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</si>
  <si>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</si>
  <si>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</si>
  <si>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</si>
  <si>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</si>
  <si>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</si>
  <si>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</si>
  <si>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</si>
  <si>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</si>
  <si>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</si>
  <si>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</si>
  <si>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</si>
  <si>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</si>
  <si>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</si>
  <si>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</si>
  <si>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</si>
  <si>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</si>
  <si>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</si>
  <si>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</si>
  <si>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</si>
  <si>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</si>
  <si>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</si>
  <si>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</si>
  <si>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</si>
  <si>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</si>
  <si>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</si>
  <si>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</si>
  <si>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</si>
  <si>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</si>
  <si>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</si>
  <si>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</si>
  <si>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</si>
  <si>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</si>
  <si>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</si>
  <si>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</si>
  <si>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</si>
  <si>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</si>
  <si>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</si>
  <si>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</si>
  <si>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</si>
  <si>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</si>
  <si>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</si>
  <si>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</si>
  <si>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</si>
  <si>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</si>
  <si>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</si>
  <si>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</si>
  <si>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</si>
  <si>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</si>
  <si>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</si>
  <si>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</si>
  <si>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</si>
  <si>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</si>
  <si>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</si>
  <si>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</si>
  <si>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</si>
  <si>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</si>
  <si>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</si>
  <si>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</si>
  <si>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</si>
  <si>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</si>
  <si>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</si>
  <si>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</si>
  <si>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</si>
  <si>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</si>
  <si>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</si>
  <si>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</si>
  <si>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</si>
  <si>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</si>
  <si>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</si>
  <si>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</si>
  <si>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</si>
  <si>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</si>
  <si>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</si>
  <si>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</si>
  <si>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</si>
  <si>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</si>
  <si>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</si>
  <si>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</si>
  <si>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</si>
  <si>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</si>
  <si>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</si>
  <si>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</si>
  <si>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</si>
  <si>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</si>
  <si>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</si>
  <si>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</si>
  <si>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</si>
  <si>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</si>
  <si>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</si>
  <si>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</si>
  <si>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</si>
  <si>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</si>
  <si>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</si>
  <si>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</si>
  <si>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</si>
  <si>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</si>
  <si>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</si>
  <si>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</si>
  <si>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</si>
  <si>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</si>
  <si>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</si>
  <si>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</si>
  <si>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</si>
  <si>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</si>
  <si>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</si>
  <si>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</si>
  <si>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</si>
  <si>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</si>
  <si>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</si>
  <si>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</si>
  <si>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</si>
  <si>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</si>
  <si>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</si>
  <si>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</si>
  <si>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</si>
  <si>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</si>
  <si>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</si>
  <si>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</si>
  <si>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</si>
  <si>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</si>
  <si>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</si>
  <si>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</si>
  <si>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</si>
  <si>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</si>
  <si>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</si>
  <si>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</si>
  <si>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</si>
  <si>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</si>
  <si>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</si>
  <si>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</si>
  <si>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</si>
  <si>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</si>
  <si>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</si>
  <si>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</si>
  <si>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</si>
  <si>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</si>
  <si>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</si>
  <si>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</si>
  <si>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</si>
  <si>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</si>
  <si>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</si>
  <si>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</si>
  <si>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</si>
  <si>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</si>
  <si>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</si>
  <si>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</si>
  <si>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</si>
  <si>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</si>
  <si>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</si>
  <si>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</si>
  <si>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</si>
  <si>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</si>
  <si>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</si>
  <si>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</si>
  <si>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</si>
  <si>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</si>
  <si>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</si>
  <si>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</si>
  <si>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</si>
  <si>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</si>
  <si>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</si>
  <si>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</si>
  <si>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</si>
  <si>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</si>
  <si>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</si>
  <si>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</si>
  <si>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</si>
  <si>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</si>
  <si>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</si>
  <si>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</si>
  <si>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</si>
  <si>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</si>
  <si>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</si>
  <si>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</si>
  <si>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</si>
  <si>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</si>
  <si>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</si>
  <si>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</si>
  <si>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</si>
  <si>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</si>
  <si>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</si>
  <si>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</si>
  <si>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</si>
  <si>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</si>
  <si>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</si>
  <si>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</si>
  <si>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</si>
  <si>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</si>
  <si>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</si>
  <si>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</si>
  <si>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</si>
  <si>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</si>
  <si>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</si>
  <si>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</si>
  <si>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</si>
  <si>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</si>
  <si>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</si>
  <si>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</si>
  <si>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</si>
  <si>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</si>
  <si>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</si>
  <si>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</si>
  <si>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</si>
  <si>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</si>
  <si>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</si>
  <si>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</si>
  <si>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</si>
  <si>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</si>
  <si>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</si>
  <si>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</si>
  <si>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</si>
  <si>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</si>
  <si>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</si>
  <si>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</si>
  <si>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</si>
  <si>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</si>
  <si>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</si>
  <si>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</si>
  <si>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</si>
  <si>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</si>
  <si>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</si>
  <si>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</si>
  <si>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</si>
  <si>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</si>
  <si>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</si>
  <si>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</si>
  <si>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</si>
  <si>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</si>
  <si>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</si>
  <si>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</si>
  <si>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</si>
  <si>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</si>
  <si>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</si>
  <si>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</si>
  <si>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</si>
  <si>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</si>
  <si>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</si>
  <si>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</si>
  <si>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</si>
  <si>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</si>
  <si>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</si>
  <si>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</si>
  <si>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</si>
  <si>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</si>
  <si>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</si>
  <si>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</si>
  <si>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</si>
  <si>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</si>
  <si>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</si>
  <si>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</si>
  <si>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</si>
  <si>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</si>
  <si>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</si>
  <si>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</si>
  <si>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</si>
  <si>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</si>
  <si>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</si>
  <si>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</si>
  <si>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</si>
  <si>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</si>
  <si>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</si>
  <si>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</si>
  <si>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</si>
  <si>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</si>
  <si>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</si>
  <si>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</si>
  <si>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</si>
  <si>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</si>
  <si>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</si>
  <si>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</si>
  <si>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</si>
  <si>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</si>
  <si>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</si>
  <si>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</si>
  <si>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</si>
  <si>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</si>
  <si>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</si>
  <si>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</si>
  <si>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</si>
  <si>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</si>
  <si>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</si>
  <si>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</si>
  <si>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</si>
  <si>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</si>
  <si>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</si>
  <si>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</si>
  <si>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</si>
  <si>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</si>
  <si>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</si>
  <si>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</si>
  <si>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</si>
  <si>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</si>
  <si>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</si>
  <si>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</si>
  <si>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</si>
  <si>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</si>
  <si>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</si>
  <si>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</si>
  <si>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</si>
  <si>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</si>
  <si>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</si>
  <si>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</si>
  <si>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</si>
  <si>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</si>
  <si>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</si>
  <si>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</si>
  <si>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</si>
  <si>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</si>
  <si>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</si>
  <si>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</si>
  <si>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</si>
  <si>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</si>
  <si>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</si>
  <si>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</si>
  <si>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</si>
  <si>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</si>
  <si>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</si>
  <si>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</si>
  <si>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</si>
  <si>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</si>
  <si>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</si>
  <si>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</si>
  <si>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</si>
  <si>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</si>
  <si>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</si>
  <si>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</si>
  <si>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</si>
  <si>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</si>
  <si>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</si>
  <si>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</si>
  <si>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</si>
  <si>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</si>
  <si>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</si>
  <si>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</si>
  <si>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</si>
  <si>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</si>
  <si>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</si>
  <si>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</si>
  <si>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</si>
  <si>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</si>
  <si>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</si>
  <si>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</si>
  <si>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</si>
  <si>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</si>
  <si>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</si>
  <si>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</si>
  <si>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</si>
  <si>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</si>
  <si>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</si>
  <si>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</si>
  <si>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</si>
  <si>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</si>
  <si>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</si>
  <si>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</si>
  <si>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</si>
  <si>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</si>
  <si>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</si>
  <si>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</si>
  <si>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</si>
  <si>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</si>
  <si>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</si>
  <si>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</si>
  <si>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</si>
  <si>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</si>
  <si>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</si>
  <si>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</si>
  <si>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</si>
  <si>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</si>
  <si>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</si>
  <si>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</si>
  <si>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</si>
  <si>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</si>
  <si>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</si>
  <si>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</si>
  <si>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</si>
  <si>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</si>
  <si>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</si>
  <si>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</si>
  <si>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</si>
  <si>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</si>
  <si>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</si>
  <si>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</si>
  <si>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</si>
  <si>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</si>
  <si>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</si>
  <si>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</si>
  <si>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</si>
  <si>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</si>
  <si>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</si>
  <si>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</si>
  <si>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</si>
  <si>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</si>
  <si>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</si>
  <si>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</si>
  <si>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</si>
  <si>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</si>
  <si>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</si>
  <si>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</si>
  <si>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</si>
  <si>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</si>
  <si>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</si>
  <si>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</si>
  <si>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</si>
  <si>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</si>
  <si>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</si>
  <si>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</si>
  <si>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</si>
  <si>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</si>
  <si>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</si>
  <si>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</si>
  <si>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</si>
  <si>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</si>
  <si>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</si>
  <si>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</si>
  <si>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</si>
  <si>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</si>
  <si>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</si>
  <si>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</si>
  <si>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</si>
  <si>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</si>
  <si>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</si>
  <si>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</si>
  <si>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</si>
  <si>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</si>
  <si>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</si>
  <si>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</si>
  <si>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</si>
  <si>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</si>
  <si>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</si>
  <si>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</si>
  <si>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</si>
  <si>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</si>
  <si>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</si>
  <si>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</si>
  <si>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</si>
  <si>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</si>
  <si>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</si>
  <si>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</si>
  <si>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</si>
  <si>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</si>
  <si>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</si>
  <si>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</si>
  <si>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</si>
  <si>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</si>
  <si>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</si>
  <si>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</si>
  <si>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</si>
  <si>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</si>
  <si>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</si>
  <si>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</si>
  <si>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</si>
  <si>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</si>
  <si>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</si>
  <si>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</si>
  <si>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</si>
  <si>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</si>
  <si>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</si>
  <si>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</si>
  <si>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</si>
  <si>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</si>
  <si>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</si>
  <si>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</si>
  <si>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</si>
  <si>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</si>
  <si>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</si>
  <si>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</si>
  <si>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</si>
  <si>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</si>
  <si>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</si>
  <si>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</si>
  <si>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</si>
  <si>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</si>
  <si>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</si>
  <si>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</si>
  <si>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</si>
  <si>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</si>
  <si>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</si>
  <si>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</si>
  <si>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</si>
  <si>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</si>
  <si>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</si>
  <si>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</si>
  <si>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</si>
  <si>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</si>
  <si>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</si>
  <si>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</si>
  <si>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</si>
  <si>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</si>
  <si>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</si>
  <si>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</si>
  <si>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</si>
  <si>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</si>
  <si>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</si>
  <si>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</si>
  <si>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</si>
  <si>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</si>
  <si>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</si>
  <si>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</si>
  <si>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</si>
  <si>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</si>
  <si>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</si>
  <si>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</si>
  <si>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</si>
  <si>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</si>
  <si>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</si>
  <si>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</si>
  <si>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</si>
  <si>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</si>
  <si>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</si>
  <si>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</si>
  <si>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</si>
  <si>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</si>
  <si>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</si>
  <si>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</si>
  <si>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</si>
  <si>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</si>
  <si>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</si>
  <si>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</si>
  <si>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</si>
  <si>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</si>
  <si>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</si>
  <si>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</si>
  <si>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</si>
  <si>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</si>
  <si>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</si>
  <si>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</si>
  <si>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</si>
  <si>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</si>
  <si>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</si>
  <si>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</si>
  <si>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</si>
  <si>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</si>
  <si>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</si>
  <si>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</si>
  <si>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</si>
  <si>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</si>
  <si>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</si>
  <si>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</si>
  <si>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</si>
  <si>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</si>
  <si>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</si>
  <si>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</si>
  <si>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</si>
  <si>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</si>
  <si>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</si>
  <si>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</si>
  <si>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</si>
  <si>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</si>
  <si>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</si>
  <si>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</si>
  <si>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</si>
  <si>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</si>
  <si>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</si>
  <si>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</si>
  <si>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</si>
  <si>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</si>
  <si>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</si>
  <si>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</si>
  <si>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</si>
  <si>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</si>
  <si>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</si>
  <si>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</si>
  <si>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</si>
  <si>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</si>
  <si>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</si>
  <si>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</si>
  <si>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</si>
  <si>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</si>
  <si>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</si>
  <si>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</si>
  <si>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</si>
  <si>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</si>
  <si>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</si>
  <si>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</si>
  <si>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</si>
  <si>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</si>
  <si>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</si>
  <si>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</si>
  <si>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</si>
  <si>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</si>
  <si>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</si>
  <si>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</si>
  <si>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</si>
  <si>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</si>
  <si>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</si>
  <si>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</si>
  <si>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</si>
  <si>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</si>
  <si>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</si>
  <si>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</si>
  <si>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</si>
  <si>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</si>
  <si>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</si>
  <si>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</si>
  <si>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</si>
  <si>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</si>
  <si>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</si>
  <si>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</si>
  <si>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</si>
  <si>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</si>
  <si>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</si>
  <si>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</si>
  <si>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</si>
  <si>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</si>
  <si>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</si>
  <si>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</si>
  <si>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</si>
  <si>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</si>
  <si>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</si>
  <si>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</si>
  <si>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</si>
  <si>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</si>
  <si>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</si>
  <si>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</si>
  <si>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</si>
  <si>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</si>
  <si>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</si>
  <si>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</si>
  <si>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</si>
  <si>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</si>
  <si>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</si>
  <si>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</si>
  <si>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</si>
  <si>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</si>
  <si>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</si>
  <si>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</si>
  <si>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</si>
  <si>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</si>
  <si>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</si>
  <si>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</si>
  <si>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</si>
  <si>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</si>
  <si>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</si>
  <si>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</si>
  <si>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</si>
  <si>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</si>
  <si>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</si>
  <si>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</si>
  <si>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</si>
  <si>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</si>
  <si>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</si>
  <si>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</si>
  <si>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</si>
  <si>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</si>
  <si>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</si>
  <si>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</si>
  <si>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</si>
  <si>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</si>
  <si>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</si>
  <si>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</si>
  <si>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</si>
  <si>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</si>
  <si>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</si>
  <si>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</si>
  <si>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</si>
  <si>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</si>
  <si>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</si>
  <si>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</si>
  <si>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</si>
  <si>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</si>
  <si>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</si>
  <si>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</si>
  <si>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</si>
  <si>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</si>
  <si>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</si>
  <si>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</si>
  <si>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</si>
  <si>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</si>
  <si>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</si>
  <si>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</si>
  <si>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</si>
  <si>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</si>
  <si>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</si>
  <si>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</si>
  <si>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</si>
  <si>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</si>
  <si>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</si>
  <si>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</si>
  <si>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</si>
  <si>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</si>
  <si>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</si>
  <si>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</si>
  <si>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</si>
  <si>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</si>
  <si>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</si>
  <si>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</si>
  <si>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</si>
  <si>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</si>
  <si>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</si>
  <si>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</si>
  <si>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</si>
  <si>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</si>
  <si>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</si>
  <si>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</si>
  <si>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</si>
  <si>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</si>
  <si>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</si>
  <si>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</si>
  <si>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</si>
  <si>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</si>
  <si>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</si>
  <si>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</si>
  <si>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</si>
  <si>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</si>
  <si>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</si>
  <si>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</si>
  <si>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</si>
  <si>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</si>
  <si>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</si>
  <si>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</si>
  <si>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</si>
  <si>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</si>
  <si>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</si>
  <si>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</si>
  <si>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</si>
  <si>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</si>
  <si>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</si>
  <si>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</si>
  <si>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</si>
  <si>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</si>
  <si>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</si>
  <si>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</si>
  <si>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</si>
  <si>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</si>
  <si>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</si>
  <si>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</si>
  <si>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</si>
  <si>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</si>
  <si>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</si>
  <si>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</si>
  <si>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</si>
  <si>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</si>
  <si>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</si>
  <si>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</si>
  <si>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</si>
  <si>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</si>
  <si>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</si>
  <si>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</si>
  <si>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</si>
  <si>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</si>
  <si>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</si>
  <si>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</si>
  <si>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</si>
  <si>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</si>
  <si>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</si>
  <si>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</si>
  <si>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</si>
  <si>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</si>
  <si>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</si>
  <si>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</si>
  <si>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</si>
  <si>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</si>
  <si>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</si>
  <si>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</si>
  <si>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</si>
  <si>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</si>
  <si>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</si>
  <si>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</si>
  <si>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</si>
  <si>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</si>
  <si>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</si>
  <si>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</si>
  <si>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</si>
  <si>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</si>
  <si>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</si>
  <si>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</si>
  <si>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</si>
  <si>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</si>
  <si>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</si>
  <si>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</si>
  <si>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</si>
  <si>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</si>
  <si>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</si>
  <si>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</si>
  <si>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</si>
  <si>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</si>
  <si>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</si>
  <si>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</si>
  <si>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</si>
  <si>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</si>
  <si>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</si>
  <si>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</si>
  <si>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</si>
  <si>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</si>
  <si>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</si>
  <si>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</si>
  <si>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</si>
  <si>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</si>
  <si>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</si>
  <si>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</si>
  <si>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</si>
  <si>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</si>
  <si>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</si>
  <si>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</si>
  <si>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</si>
  <si>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</si>
  <si>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</si>
  <si>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</si>
  <si>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</si>
  <si>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</si>
  <si>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</si>
  <si>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</si>
  <si>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</si>
  <si>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</si>
  <si>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</si>
  <si>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</si>
  <si>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</si>
  <si>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</si>
  <si>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</si>
  <si>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</si>
  <si>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</si>
  <si>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</si>
  <si>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</si>
  <si>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</si>
  <si>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</si>
  <si>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</si>
  <si>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</si>
  <si>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</si>
  <si>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</si>
  <si>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</si>
  <si>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</si>
  <si>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</si>
  <si>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</si>
  <si>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</si>
  <si>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</si>
  <si>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</si>
  <si>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</si>
  <si>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</si>
  <si>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</si>
  <si>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</si>
  <si>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</si>
  <si>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</si>
  <si>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</si>
  <si>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</si>
  <si>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</si>
  <si>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</si>
  <si>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</si>
  <si>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</si>
  <si>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</si>
  <si>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</si>
  <si>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</si>
  <si>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</si>
  <si>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</si>
  <si>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</si>
  <si>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</si>
  <si>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</si>
  <si>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</si>
  <si>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</si>
  <si>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</si>
  <si>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</si>
  <si>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</si>
  <si>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</si>
  <si>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</si>
  <si>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</si>
  <si>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</si>
  <si>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</si>
  <si>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</si>
  <si>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</si>
  <si>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</si>
  <si>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</si>
  <si>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</si>
  <si>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</si>
  <si>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</si>
  <si>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</si>
  <si>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</si>
  <si>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</si>
  <si>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</si>
  <si>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</si>
  <si>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</si>
  <si>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</si>
  <si>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</si>
  <si>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</si>
  <si>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</si>
  <si>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</si>
  <si>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</si>
  <si>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</si>
  <si>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</si>
  <si>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</si>
  <si>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</si>
  <si>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</si>
  <si>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</si>
  <si>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</si>
  <si>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</si>
  <si>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</si>
  <si>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</si>
  <si>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</si>
  <si>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</si>
  <si>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</si>
  <si>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</si>
  <si>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</si>
  <si>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</si>
  <si>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</si>
  <si>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</si>
  <si>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</si>
  <si>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</si>
  <si>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</si>
  <si>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</si>
  <si>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</si>
  <si>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</si>
  <si>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</si>
  <si>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</si>
  <si>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</si>
  <si>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</si>
  <si>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</si>
  <si>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</si>
  <si>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</si>
  <si>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</si>
  <si>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</si>
  <si>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</si>
  <si>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</si>
  <si>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</si>
  <si>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</si>
  <si>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</si>
  <si>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</si>
  <si>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</si>
  <si>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</si>
  <si>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</si>
  <si>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</si>
  <si>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</si>
  <si>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</si>
  <si>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</si>
  <si>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</si>
  <si>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</si>
  <si>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</si>
  <si>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</si>
  <si>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</si>
  <si>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</si>
  <si>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</si>
  <si>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</si>
  <si>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</si>
  <si>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</si>
  <si>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</si>
  <si>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</si>
  <si>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</si>
  <si>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</si>
  <si>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</si>
  <si>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</si>
  <si>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</si>
  <si>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</si>
  <si>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</si>
  <si>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</si>
  <si>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</si>
  <si>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</si>
  <si>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</si>
  <si>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</si>
  <si>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</si>
  <si>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</si>
  <si>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</si>
  <si>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</si>
  <si>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</si>
  <si>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</si>
  <si>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</si>
  <si>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</si>
  <si>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</si>
  <si>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</si>
  <si>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</si>
  <si>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</si>
  <si>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</si>
  <si>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</si>
  <si>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</si>
  <si>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</si>
  <si>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</si>
  <si>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</si>
  <si>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</si>
  <si>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</si>
  <si>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</si>
  <si>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</si>
  <si>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</si>
  <si>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</si>
  <si>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</si>
  <si>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</si>
  <si>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</si>
  <si>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</si>
  <si>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</si>
  <si>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</si>
  <si>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</si>
  <si>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</si>
  <si>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</si>
  <si>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</si>
  <si>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</si>
  <si>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</si>
  <si>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</si>
  <si>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</si>
  <si>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</si>
  <si>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</si>
  <si>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</si>
  <si>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</si>
  <si>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</si>
  <si>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</si>
  <si>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</si>
  <si>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</si>
  <si>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</si>
  <si>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</si>
  <si>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</si>
  <si>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</si>
  <si>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</si>
  <si>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</si>
  <si>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</si>
  <si>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</si>
  <si>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</si>
  <si>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</si>
  <si>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</si>
  <si>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</si>
  <si>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</si>
  <si>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</si>
  <si>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</si>
  <si>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</si>
  <si>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</si>
  <si>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</si>
  <si>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</si>
  <si>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</si>
  <si>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</si>
  <si>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</si>
  <si>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</si>
  <si>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</si>
  <si>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</si>
  <si>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</si>
  <si>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</si>
  <si>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</si>
  <si>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</si>
  <si>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</si>
  <si>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</si>
  <si>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</si>
  <si>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</si>
  <si>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</si>
  <si>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</si>
  <si>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</si>
  <si>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</si>
  <si>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</si>
  <si>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</si>
  <si>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</si>
  <si>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</si>
  <si>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</si>
  <si>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</si>
  <si>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</si>
  <si>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</si>
  <si>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</si>
  <si>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</si>
  <si>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</si>
  <si>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</si>
  <si>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</si>
  <si>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</si>
  <si>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</si>
  <si>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</si>
  <si>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</si>
  <si>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</si>
  <si>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</si>
  <si>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</si>
  <si>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</si>
  <si>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</si>
  <si>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</si>
  <si>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</si>
  <si>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</si>
  <si>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</si>
  <si>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</si>
  <si>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</si>
  <si>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</si>
  <si>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</si>
  <si>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</si>
  <si>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</si>
  <si>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</si>
  <si>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</si>
  <si>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</si>
  <si>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</si>
  <si>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</si>
  <si>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</si>
  <si>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</si>
  <si>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</si>
  <si>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</si>
  <si>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</si>
  <si>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</si>
  <si>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</si>
  <si>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</si>
  <si>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</si>
  <si>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</si>
  <si>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</si>
  <si>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</si>
  <si>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</si>
  <si>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</si>
  <si>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</si>
  <si>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</si>
  <si>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</si>
  <si>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</si>
  <si>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</si>
  <si>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</si>
  <si>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</si>
  <si>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</si>
  <si>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</si>
  <si>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</si>
  <si>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</si>
  <si>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</si>
  <si>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</si>
  <si>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</si>
  <si>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</si>
  <si>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</si>
  <si>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</si>
  <si>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</si>
  <si>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</si>
  <si>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</si>
  <si>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</si>
  <si>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</si>
  <si>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</si>
  <si>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</si>
  <si>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</si>
  <si>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</si>
  <si>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</si>
  <si>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</si>
  <si>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</si>
  <si>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</si>
  <si>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</si>
  <si>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</si>
  <si>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</si>
  <si>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</si>
  <si>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</si>
  <si>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</si>
  <si>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</si>
  <si>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</si>
  <si>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</si>
  <si>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</si>
  <si>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</si>
  <si>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</si>
  <si>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</si>
  <si>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</si>
  <si>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</si>
  <si>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</si>
  <si>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</si>
  <si>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</si>
  <si>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</si>
  <si>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</si>
  <si>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</si>
  <si>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</si>
  <si>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</si>
  <si>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</si>
  <si>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</si>
  <si>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</si>
  <si>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</si>
  <si>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</si>
  <si>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</si>
  <si>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</si>
  <si>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</si>
  <si>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</si>
  <si>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</si>
  <si>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</si>
  <si>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</si>
  <si>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</si>
  <si>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</si>
  <si>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</si>
  <si>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</si>
  <si>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</si>
  <si>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</si>
  <si>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</si>
  <si>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</si>
  <si>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</si>
  <si>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</si>
  <si>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</si>
  <si>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</si>
  <si>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</si>
  <si>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</si>
  <si>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</si>
  <si>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</si>
  <si>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</si>
  <si>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</si>
  <si>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</si>
  <si>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</si>
  <si>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</si>
  <si>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</si>
  <si>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</si>
  <si>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</si>
  <si>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</si>
  <si>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</si>
  <si>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</si>
  <si>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</si>
  <si>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</si>
  <si>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</si>
  <si>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</si>
  <si>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</si>
  <si>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</si>
  <si>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</si>
  <si>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</si>
  <si>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</si>
  <si>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</si>
  <si>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</si>
  <si>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</si>
  <si>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</si>
  <si>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</si>
  <si>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</si>
  <si>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</si>
  <si>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</si>
  <si>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</si>
  <si>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</si>
  <si>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</si>
  <si>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</si>
  <si>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</si>
  <si>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</si>
  <si>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</si>
  <si>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</si>
  <si>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</si>
  <si>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</si>
  <si>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</si>
  <si>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</si>
  <si>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</si>
  <si>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</si>
  <si>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</si>
  <si>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</si>
  <si>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</si>
  <si>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</si>
  <si>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</si>
  <si>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</si>
  <si>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</si>
  <si>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</si>
  <si>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</si>
  <si>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</si>
  <si>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</si>
  <si>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</si>
  <si>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</si>
  <si>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</si>
  <si>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</si>
  <si>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</si>
  <si>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</si>
  <si>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</si>
  <si>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</si>
  <si>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</si>
  <si>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</si>
  <si>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</si>
  <si>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</si>
  <si>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</si>
  <si>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</si>
  <si>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</si>
  <si>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</si>
  <si>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</si>
  <si>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</si>
  <si>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</si>
  <si>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</si>
  <si>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</si>
  <si>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</si>
  <si>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</si>
  <si>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</si>
  <si>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</si>
  <si>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</si>
  <si>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</si>
  <si>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</si>
  <si>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</si>
  <si>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</si>
  <si>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</si>
  <si>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</si>
  <si>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</si>
  <si>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</si>
  <si>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</si>
  <si>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</si>
  <si>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</si>
  <si>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</si>
  <si>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</si>
  <si>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</si>
  <si>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</si>
  <si>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</si>
  <si>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</si>
  <si>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</si>
  <si>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</si>
  <si>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</si>
  <si>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</si>
  <si>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</si>
  <si>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</si>
  <si>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</si>
  <si>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</si>
  <si>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</si>
  <si>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</si>
  <si>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</si>
  <si>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</si>
  <si>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</si>
  <si>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</si>
  <si>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</si>
  <si>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</si>
  <si>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</si>
  <si>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</si>
  <si>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</si>
  <si>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</si>
  <si>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</si>
  <si>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</si>
  <si>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</si>
  <si>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</si>
  <si>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</si>
  <si>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</si>
  <si>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</si>
  <si>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</si>
  <si>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</si>
  <si>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</si>
  <si>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</si>
  <si>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</si>
  <si>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</si>
  <si>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</si>
  <si>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</si>
  <si>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</si>
  <si>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</si>
  <si>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</si>
  <si>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</si>
  <si>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</si>
  <si>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</si>
  <si>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</si>
  <si>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</si>
  <si>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</si>
  <si>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</si>
  <si>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</si>
  <si>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</si>
  <si>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</si>
  <si>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</si>
  <si>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</si>
  <si>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</si>
  <si>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</si>
  <si>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</si>
  <si>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</si>
  <si>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</si>
  <si>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</si>
  <si>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</si>
  <si>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</si>
  <si>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</si>
  <si>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</si>
  <si>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</si>
  <si>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</si>
  <si>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</si>
  <si>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</si>
  <si>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</si>
  <si>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</si>
  <si>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</si>
  <si>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</si>
  <si>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</si>
  <si>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</si>
  <si>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</si>
  <si>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</si>
  <si>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</si>
  <si>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</si>
  <si>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</si>
  <si>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</si>
  <si>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</si>
  <si>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</si>
  <si>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</si>
  <si>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</si>
  <si>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</si>
  <si>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</si>
  <si>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</si>
  <si>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</si>
  <si>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</si>
  <si>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</si>
  <si>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</si>
  <si>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</si>
  <si>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</si>
  <si>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</si>
  <si>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</si>
  <si>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</si>
  <si>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</si>
  <si>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</si>
  <si>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</si>
  <si>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</si>
  <si>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</si>
  <si>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</si>
  <si>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</si>
  <si>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</si>
  <si>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</si>
  <si>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</si>
  <si>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</si>
  <si>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</si>
  <si>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</si>
  <si>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</si>
  <si>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</si>
  <si>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</si>
  <si>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</si>
  <si>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</si>
  <si>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</si>
  <si>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</si>
  <si>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</si>
  <si>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</si>
  <si>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</si>
  <si>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</si>
  <si>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</si>
  <si>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</si>
  <si>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</si>
  <si>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</si>
  <si>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</si>
  <si>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</si>
  <si>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</si>
  <si>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</si>
  <si>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</si>
  <si>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</si>
  <si>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</si>
  <si>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</si>
  <si>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</si>
  <si>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</si>
  <si>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</si>
  <si>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</si>
  <si>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</si>
  <si>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</si>
  <si>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</si>
  <si>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</si>
  <si>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</si>
  <si>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</si>
  <si>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</si>
  <si>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</si>
  <si>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</si>
  <si>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</si>
  <si>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</si>
  <si>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</si>
  <si>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</si>
  <si>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</si>
  <si>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</si>
  <si>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</si>
  <si>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</si>
  <si>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</si>
  <si>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</si>
  <si>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</si>
  <si>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</si>
  <si>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</si>
  <si>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</si>
  <si>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</si>
  <si>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</si>
  <si>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</si>
  <si>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</si>
  <si>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</si>
  <si>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</si>
  <si>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</si>
  <si>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</si>
  <si>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</si>
  <si>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</si>
  <si>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</si>
  <si>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</si>
  <si>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</si>
  <si>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</si>
  <si>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</si>
  <si>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</si>
  <si>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</si>
  <si>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</si>
  <si>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</si>
  <si>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</si>
  <si>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</si>
  <si>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</si>
  <si>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</si>
  <si>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</si>
  <si>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</si>
  <si>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</si>
  <si>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</si>
  <si>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</si>
  <si>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</si>
  <si>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</si>
  <si>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</si>
  <si>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</si>
  <si>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</si>
  <si>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</si>
  <si>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</si>
  <si>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</si>
  <si>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</si>
  <si>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</si>
  <si>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</si>
  <si>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</si>
  <si>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</si>
  <si>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</si>
  <si>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</si>
  <si>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</si>
  <si>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</si>
  <si>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</si>
  <si>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</si>
  <si>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</si>
  <si>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</si>
  <si>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</si>
  <si>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</si>
  <si>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</si>
  <si>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</si>
  <si>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</si>
  <si>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</si>
  <si>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</si>
  <si>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</si>
  <si>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</si>
  <si>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</si>
  <si>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</si>
  <si>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</si>
  <si>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</si>
  <si>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</si>
  <si>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</si>
  <si>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</si>
  <si>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</si>
  <si>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</si>
  <si>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</si>
  <si>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</si>
  <si>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</si>
  <si>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</si>
  <si>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</si>
  <si>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</si>
  <si>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</si>
  <si>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</si>
  <si>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</si>
  <si>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</si>
  <si>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</si>
  <si>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</si>
  <si>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</si>
  <si>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</si>
  <si>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</si>
  <si>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</si>
  <si>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</si>
  <si>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</si>
  <si>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</si>
  <si>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</si>
  <si>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</si>
  <si>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</si>
  <si>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</si>
  <si>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</si>
  <si>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</si>
  <si>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</si>
  <si>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</si>
  <si>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</si>
  <si>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</si>
  <si>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</si>
  <si>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</si>
  <si>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</si>
  <si>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</si>
  <si>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</si>
  <si>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</si>
  <si>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</si>
  <si>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</si>
  <si>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</si>
  <si>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</si>
  <si>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</si>
  <si>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</si>
  <si>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</si>
  <si>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</si>
  <si>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</si>
  <si>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</si>
  <si>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</si>
  <si>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</si>
  <si>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</si>
  <si>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</si>
  <si>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</si>
  <si>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</si>
  <si>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</si>
  <si>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</si>
  <si>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</si>
  <si>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</si>
  <si>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</si>
  <si>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</si>
  <si>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</si>
  <si>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</si>
  <si>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</si>
  <si>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</si>
  <si>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</si>
  <si>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</si>
  <si>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</si>
  <si>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</si>
  <si>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</si>
  <si>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</si>
  <si>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</si>
  <si>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</si>
  <si>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</si>
  <si>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</si>
  <si>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</si>
  <si>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</si>
  <si>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</si>
  <si>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</si>
  <si>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</si>
  <si>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</si>
  <si>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</si>
  <si>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</si>
  <si>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</si>
  <si>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</si>
  <si>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</si>
  <si>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</si>
  <si>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</si>
  <si>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</si>
  <si>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</si>
  <si>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</si>
  <si>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</si>
  <si>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</si>
  <si>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</si>
  <si>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</si>
  <si>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</si>
  <si>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</si>
  <si>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</si>
  <si>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</si>
  <si>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</si>
  <si>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</si>
  <si>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</si>
  <si>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</si>
  <si>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</si>
  <si>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</si>
  <si>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</si>
  <si>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</si>
  <si>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</si>
  <si>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</si>
  <si>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</si>
  <si>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</si>
  <si>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</si>
  <si>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</si>
  <si>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</si>
  <si>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</si>
  <si>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</si>
  <si>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</si>
  <si>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</si>
  <si>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</si>
  <si>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</si>
  <si>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</si>
  <si>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</si>
  <si>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</si>
  <si>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</si>
  <si>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</si>
  <si>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</si>
  <si>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</si>
  <si>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</si>
  <si>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</si>
  <si>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</si>
  <si>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</si>
  <si>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</si>
  <si>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</si>
  <si>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</si>
  <si>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</si>
  <si>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</si>
  <si>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</si>
  <si>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</si>
  <si>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</si>
  <si>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</si>
  <si>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</si>
  <si>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</si>
  <si>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</si>
  <si>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</si>
  <si>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</si>
  <si>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</si>
  <si>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</si>
  <si>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</si>
  <si>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</si>
  <si>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</si>
  <si>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</si>
  <si>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</si>
  <si>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</si>
  <si>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</si>
  <si>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</si>
  <si>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</si>
  <si>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</si>
  <si>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</si>
  <si>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</si>
  <si>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</si>
  <si>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</si>
  <si>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</si>
  <si>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</si>
  <si>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</si>
  <si>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</si>
  <si>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</si>
  <si>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</si>
  <si>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</si>
  <si>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</si>
  <si>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</si>
  <si>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</si>
  <si>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</si>
  <si>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</si>
  <si>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</si>
  <si>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</si>
  <si>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</si>
  <si>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</si>
  <si>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</si>
  <si>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</si>
  <si>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</si>
  <si>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</si>
  <si>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</si>
  <si>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</si>
  <si>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</si>
  <si>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</si>
  <si>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</si>
  <si>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</si>
  <si>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</si>
  <si>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</si>
  <si>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</si>
  <si>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</si>
  <si>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</si>
  <si>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</si>
  <si>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</si>
  <si>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</si>
  <si>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</si>
  <si>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</si>
  <si>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</si>
  <si>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</si>
  <si>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</si>
  <si>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</si>
  <si>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</si>
  <si>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</si>
  <si>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</si>
  <si>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</si>
  <si>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</si>
  <si>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</si>
  <si>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</si>
  <si>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</si>
  <si>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</si>
  <si>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</si>
  <si>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</si>
  <si>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</si>
  <si>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</si>
  <si>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</si>
  <si>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</si>
  <si>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</si>
  <si>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</si>
  <si>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</si>
  <si>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</si>
  <si>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</si>
  <si>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</si>
  <si>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</si>
  <si>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</si>
  <si>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</si>
  <si>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</si>
  <si>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</si>
  <si>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</si>
  <si>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</si>
  <si>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</si>
  <si>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</si>
  <si>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</si>
  <si>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</si>
  <si>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</si>
  <si>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</si>
  <si>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</si>
  <si>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</si>
  <si>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</si>
  <si>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</si>
  <si>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</si>
  <si>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</si>
  <si>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</si>
  <si>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</si>
  <si>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</si>
  <si>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</si>
  <si>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</si>
  <si>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</si>
  <si>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</si>
  <si>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</si>
  <si>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</si>
  <si>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</si>
  <si>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</si>
  <si>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</si>
  <si>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</si>
  <si>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</si>
  <si>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</si>
  <si>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</si>
  <si>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</si>
  <si>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</si>
  <si>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</si>
  <si>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</si>
  <si>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</si>
  <si>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</si>
  <si>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</si>
  <si>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</si>
  <si>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</si>
  <si>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</si>
  <si>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</si>
  <si>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</si>
  <si>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</si>
  <si>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</si>
  <si>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</si>
  <si>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</si>
  <si>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</si>
  <si>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</si>
  <si>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</si>
  <si>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</si>
  <si>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</si>
  <si>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</si>
  <si>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</si>
  <si>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</si>
  <si>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</si>
  <si>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</si>
  <si>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</si>
  <si>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</si>
  <si>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</si>
  <si>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</si>
  <si>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</si>
  <si>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</si>
  <si>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</si>
  <si>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</si>
  <si>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</si>
  <si>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</si>
  <si>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</si>
  <si>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</si>
  <si>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</si>
  <si>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</si>
  <si>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</si>
  <si>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</si>
  <si>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</si>
  <si>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</si>
  <si>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</si>
  <si>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</si>
  <si>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</si>
  <si>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</si>
  <si>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</si>
  <si>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</si>
  <si>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</si>
  <si>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</si>
  <si>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</si>
  <si>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</si>
  <si>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</si>
  <si>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</si>
  <si>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</si>
  <si>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</si>
  <si>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</si>
  <si>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</si>
  <si>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</si>
  <si>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</si>
  <si>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</si>
  <si>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</si>
  <si>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</si>
  <si>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</si>
  <si>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</si>
  <si>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</si>
  <si>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</si>
  <si>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</si>
  <si>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</si>
  <si>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</si>
  <si>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</si>
  <si>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</si>
  <si>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</si>
  <si>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</si>
  <si>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</si>
  <si>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</si>
  <si>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</si>
  <si>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</si>
  <si>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</si>
  <si>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</si>
  <si>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</si>
  <si>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</si>
  <si>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</si>
  <si>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</si>
  <si>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</si>
  <si>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</si>
  <si>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</si>
  <si>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</si>
  <si>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</si>
  <si>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</si>
  <si>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</si>
  <si>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</si>
  <si>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</si>
  <si>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</si>
  <si>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</si>
  <si>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</si>
  <si>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</si>
  <si>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</si>
  <si>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</si>
  <si>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</si>
  <si>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</si>
  <si>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</si>
  <si>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</si>
  <si>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</si>
  <si>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</si>
  <si>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</si>
  <si>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</si>
  <si>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</si>
  <si>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</si>
  <si>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</si>
  <si>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</si>
  <si>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</si>
  <si>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</si>
  <si>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</si>
  <si>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</si>
  <si>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</si>
  <si>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</si>
  <si>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</si>
  <si>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</si>
  <si>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</si>
  <si>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</si>
  <si>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</si>
  <si>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</si>
  <si>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</si>
  <si>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</si>
  <si>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</si>
  <si>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</si>
  <si>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</si>
  <si>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</si>
  <si>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</si>
  <si>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</si>
  <si>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</si>
  <si>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</si>
  <si>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</si>
  <si>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</si>
  <si>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</si>
  <si>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</si>
  <si>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</si>
  <si>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</si>
  <si>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</si>
  <si>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</si>
  <si>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</si>
  <si>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</si>
  <si>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</si>
  <si>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</si>
  <si>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</si>
  <si>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</si>
  <si>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</si>
  <si>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</si>
  <si>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</si>
  <si>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</si>
  <si>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</si>
  <si>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</si>
  <si>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</si>
  <si>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</si>
  <si>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</si>
  <si>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</si>
  <si>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</si>
  <si>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</si>
  <si>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</si>
  <si>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</si>
  <si>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</si>
  <si>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</si>
  <si>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</si>
  <si>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</si>
  <si>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</si>
  <si>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</si>
  <si>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</si>
  <si>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</si>
  <si>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</si>
  <si>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</si>
  <si>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</si>
  <si>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</si>
  <si>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</si>
  <si>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</si>
  <si>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</si>
  <si>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</si>
  <si>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</si>
  <si>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</si>
  <si>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</si>
  <si>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</si>
  <si>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</si>
  <si>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</si>
  <si>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</si>
  <si>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</si>
  <si>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</si>
  <si>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</si>
  <si>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</si>
  <si>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</si>
  <si>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</si>
  <si>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</si>
  <si>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</si>
  <si>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</si>
  <si>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</si>
  <si>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</si>
  <si>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</si>
  <si>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</si>
  <si>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</si>
  <si>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</si>
  <si>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</si>
  <si>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</si>
  <si>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</si>
  <si>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</si>
  <si>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</si>
  <si>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</si>
  <si>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</si>
  <si>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</si>
  <si>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</si>
  <si>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</si>
  <si>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</si>
  <si>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</si>
  <si>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</si>
  <si>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</si>
  <si>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</si>
  <si>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</si>
  <si>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</si>
  <si>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</si>
  <si>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</si>
  <si>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</si>
  <si>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</si>
  <si>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</si>
  <si>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</si>
  <si>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</si>
  <si>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</si>
  <si>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</si>
  <si>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</si>
  <si>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</si>
  <si>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</si>
  <si>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</si>
  <si>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</si>
  <si>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</si>
  <si>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</si>
  <si>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</si>
  <si>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</si>
  <si>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</si>
  <si>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</si>
  <si>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</si>
  <si>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</si>
  <si>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</si>
  <si>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</si>
  <si>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</si>
  <si>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</si>
  <si>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</si>
  <si>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</si>
  <si>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</si>
  <si>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</si>
  <si>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</si>
  <si>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</si>
  <si>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</si>
  <si>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</si>
  <si>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</si>
  <si>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</si>
  <si>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</si>
  <si>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</si>
  <si>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</si>
  <si>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</si>
  <si>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</si>
  <si>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</si>
  <si>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</si>
  <si>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</si>
  <si>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</si>
  <si>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</si>
  <si>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</si>
  <si>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</si>
  <si>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</si>
  <si>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</si>
  <si>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</si>
  <si>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</si>
  <si>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</si>
  <si>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</si>
  <si>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</si>
  <si>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</si>
  <si>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</si>
  <si>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</si>
  <si>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</si>
  <si>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</si>
  <si>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</si>
  <si>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</si>
  <si>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</si>
  <si>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</si>
  <si>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</si>
  <si>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</si>
  <si>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</si>
  <si>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</si>
  <si>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</si>
  <si>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</si>
  <si>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</si>
  <si>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</si>
  <si>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</si>
  <si>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</si>
  <si>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</si>
  <si>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</si>
  <si>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</si>
  <si>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</si>
  <si>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</si>
  <si>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</si>
  <si>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</si>
  <si>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</si>
  <si>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</si>
  <si>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</si>
  <si>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</si>
  <si>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</si>
  <si>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</si>
  <si>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</si>
  <si>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</si>
  <si>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</si>
  <si>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</si>
  <si>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</si>
  <si>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</si>
  <si>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</si>
  <si>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</si>
  <si>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</si>
  <si>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</si>
  <si>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</si>
  <si>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</si>
  <si>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</si>
  <si>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</si>
  <si>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</si>
  <si>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</si>
  <si>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</si>
  <si>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</si>
  <si>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</si>
  <si>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</si>
  <si>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</si>
  <si>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</si>
  <si>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</si>
  <si>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</si>
  <si>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</si>
  <si>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</si>
  <si>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</si>
  <si>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</si>
  <si>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</si>
  <si>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</si>
  <si>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</si>
  <si>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</si>
  <si>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</si>
  <si>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</si>
  <si>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</si>
  <si>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</si>
  <si>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</si>
  <si>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</si>
  <si>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</si>
  <si>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</si>
  <si>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</si>
  <si>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</si>
  <si>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</si>
  <si>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</si>
  <si>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</si>
  <si>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</si>
  <si>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</si>
  <si>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</si>
  <si>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</si>
  <si>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</si>
  <si>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</si>
  <si>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</si>
  <si>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</si>
  <si>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</si>
  <si>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</si>
  <si>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</si>
  <si>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</si>
  <si>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</si>
  <si>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</si>
  <si>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</si>
  <si>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</si>
  <si>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</si>
  <si>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</si>
  <si>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</si>
  <si>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</si>
  <si>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</si>
  <si>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</si>
  <si>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</si>
  <si>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</si>
  <si>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</si>
  <si>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</si>
  <si>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</si>
  <si>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</si>
  <si>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</si>
  <si>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</si>
  <si>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</si>
  <si>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</si>
  <si>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</si>
  <si>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</si>
  <si>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</si>
  <si>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</si>
  <si>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</si>
  <si>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</si>
  <si>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</si>
  <si>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</si>
  <si>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</si>
  <si>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</si>
  <si>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</si>
  <si>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</si>
  <si>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</si>
  <si>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</si>
  <si>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</si>
  <si>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</si>
  <si>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</si>
  <si>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</si>
  <si>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</si>
  <si>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</si>
  <si>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</si>
  <si>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</si>
  <si>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</si>
  <si>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</si>
  <si>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</si>
  <si>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</si>
  <si>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</si>
  <si>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</si>
  <si>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</si>
  <si>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</si>
  <si>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</si>
  <si>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</si>
  <si>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</si>
  <si>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</si>
  <si>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</si>
  <si>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</si>
  <si>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</si>
  <si>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</si>
  <si>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</si>
  <si>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</si>
  <si>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</si>
  <si>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</si>
  <si>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</si>
  <si>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</si>
  <si>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</si>
  <si>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</si>
  <si>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</si>
  <si>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</si>
  <si>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</si>
  <si>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</si>
  <si>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</si>
  <si>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</si>
  <si>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</si>
  <si>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</si>
  <si>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</si>
  <si>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</si>
  <si>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</si>
  <si>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</si>
  <si>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</si>
  <si>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</si>
  <si>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</si>
  <si>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</si>
  <si>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</si>
  <si>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</si>
  <si>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</si>
  <si>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</si>
  <si>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</si>
  <si>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</si>
  <si>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</si>
  <si>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</si>
  <si>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</si>
  <si>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</si>
  <si>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</si>
  <si>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</si>
  <si>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</si>
  <si>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</si>
  <si>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</si>
  <si>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</si>
  <si>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</si>
  <si>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</si>
  <si>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</si>
  <si>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</si>
  <si>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</si>
  <si>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</si>
  <si>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</si>
  <si>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</si>
  <si>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</si>
  <si>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</si>
  <si>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</si>
  <si>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</si>
  <si>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</si>
  <si>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</si>
  <si>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</si>
  <si>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</si>
  <si>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</si>
  <si>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</si>
  <si>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</si>
  <si>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</si>
  <si>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</si>
  <si>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</si>
  <si>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</si>
  <si>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</si>
  <si>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</si>
  <si>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</si>
  <si>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</si>
  <si>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</si>
  <si>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</si>
  <si>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</si>
  <si>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</si>
  <si>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</si>
  <si>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</si>
  <si>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</si>
  <si>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</si>
  <si>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</si>
  <si>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</si>
  <si>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</si>
  <si>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</si>
  <si>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</si>
  <si>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</si>
  <si>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</si>
  <si>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</si>
  <si>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</si>
  <si>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</si>
  <si>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</si>
  <si>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</si>
  <si>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</si>
  <si>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</si>
  <si>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</si>
  <si>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</si>
  <si>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</si>
  <si>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</si>
  <si>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</si>
  <si>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</si>
  <si>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</si>
  <si>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</si>
  <si>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</si>
  <si>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</si>
  <si>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</si>
  <si>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</si>
  <si>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</si>
  <si>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</si>
  <si>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</si>
  <si>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</si>
  <si>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</si>
  <si>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</si>
  <si>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</si>
  <si>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</si>
  <si>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</si>
  <si>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</si>
  <si>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</si>
  <si>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</si>
  <si>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</si>
  <si>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</si>
  <si>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</si>
  <si>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</si>
  <si>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</si>
  <si>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</si>
  <si>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</si>
  <si>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</si>
  <si>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</si>
  <si>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</si>
  <si>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</si>
  <si>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</si>
  <si>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</si>
  <si>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</si>
  <si>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</si>
  <si>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</si>
  <si>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</si>
  <si>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</si>
  <si>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</si>
  <si>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</si>
  <si>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</si>
  <si>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</si>
  <si>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</si>
  <si>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</si>
  <si>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</si>
  <si>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</si>
  <si>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</si>
  <si>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</si>
  <si>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</si>
  <si>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</si>
  <si>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</si>
  <si>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</si>
  <si>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</si>
  <si>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</si>
  <si>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</si>
  <si>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</si>
  <si>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</si>
  <si>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</si>
  <si>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</si>
  <si>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</si>
  <si>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</si>
  <si>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</si>
  <si>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</si>
  <si>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</si>
  <si>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</si>
  <si>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</si>
  <si>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</si>
  <si>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</si>
  <si>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</si>
  <si>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</si>
  <si>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</si>
  <si>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</si>
  <si>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</si>
  <si>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</si>
  <si>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</si>
  <si>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</si>
  <si>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</si>
  <si>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</si>
  <si>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</si>
  <si>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</si>
  <si>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</si>
  <si>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</si>
  <si>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</si>
  <si>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</si>
  <si>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</si>
  <si>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</si>
  <si>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</si>
  <si>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</si>
  <si>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</si>
  <si>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</si>
  <si>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</si>
  <si>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</si>
  <si>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</si>
  <si>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</si>
  <si>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</si>
  <si>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</si>
  <si>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</si>
  <si>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</si>
  <si>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</si>
  <si>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</si>
  <si>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</si>
  <si>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</si>
  <si>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</si>
  <si>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</si>
  <si>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</si>
  <si>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</si>
  <si>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</si>
  <si>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</si>
  <si>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</si>
  <si>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</si>
  <si>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</si>
  <si>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</si>
  <si>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</si>
  <si>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</si>
  <si>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</si>
  <si>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</si>
  <si>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</si>
  <si>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</si>
  <si>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</si>
  <si>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</si>
  <si>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</si>
  <si>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</si>
  <si>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</si>
  <si>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</si>
  <si>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</si>
  <si>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</si>
  <si>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</si>
  <si>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</si>
  <si>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</si>
  <si>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</si>
  <si>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</si>
  <si>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</si>
  <si>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</si>
  <si>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</si>
  <si>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</si>
  <si>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</si>
  <si>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</si>
  <si>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</si>
  <si>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</si>
  <si>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</si>
  <si>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</si>
  <si>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</si>
  <si>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</si>
  <si>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</si>
  <si>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</si>
  <si>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</si>
  <si>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</si>
  <si>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</si>
  <si>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</si>
  <si>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</si>
  <si>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</si>
  <si>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</si>
  <si>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</si>
  <si>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</si>
  <si>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</si>
  <si>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</si>
  <si>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</si>
  <si>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</si>
  <si>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</si>
  <si>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</si>
  <si>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</si>
  <si>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</si>
  <si>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</si>
  <si>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</si>
  <si>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</si>
  <si>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</si>
  <si>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</si>
  <si>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</si>
  <si>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</si>
  <si>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</si>
  <si>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</si>
  <si>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</si>
  <si>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</si>
  <si>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</si>
  <si>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</si>
  <si>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</si>
  <si>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</si>
  <si>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</si>
  <si>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</si>
  <si>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</si>
  <si>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</si>
  <si>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</si>
  <si>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</si>
  <si>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</si>
  <si>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</si>
  <si>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</si>
  <si>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</si>
  <si>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</si>
  <si>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</si>
  <si>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</si>
  <si>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</si>
  <si>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</si>
  <si>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</si>
  <si>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</si>
  <si>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</si>
  <si>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</si>
  <si>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</si>
  <si>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</si>
  <si>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</si>
  <si>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</si>
  <si>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</si>
  <si>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</si>
  <si>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</si>
  <si>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</si>
  <si>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</si>
  <si>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</si>
  <si>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</si>
  <si>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</si>
  <si>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</si>
  <si>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</si>
  <si>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</si>
  <si>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</si>
  <si>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</si>
  <si>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</si>
  <si>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</si>
  <si>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</si>
  <si>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</si>
  <si>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</si>
  <si>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</si>
  <si>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</si>
  <si>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</si>
  <si>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</si>
  <si>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</si>
  <si>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</si>
  <si>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</si>
  <si>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</si>
  <si>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</si>
  <si>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</si>
  <si>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</si>
  <si>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</si>
  <si>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</si>
  <si>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</si>
  <si>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</si>
  <si>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</si>
  <si>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</si>
  <si>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</si>
  <si>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</si>
  <si>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</si>
  <si>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</si>
  <si>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</si>
  <si>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</si>
  <si>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</si>
  <si>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</si>
  <si>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</si>
  <si>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</si>
  <si>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</si>
  <si>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</si>
  <si>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</si>
  <si>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</si>
  <si>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</si>
  <si>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</si>
  <si>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</si>
  <si>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</si>
  <si>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</si>
  <si>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</si>
  <si>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</si>
  <si>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</si>
  <si>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</si>
  <si>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</si>
  <si>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</si>
  <si>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</si>
  <si>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</si>
  <si>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</si>
  <si>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</si>
  <si>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</si>
  <si>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</si>
  <si>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</si>
  <si>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</si>
  <si>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</si>
  <si>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</si>
  <si>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</si>
  <si>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</si>
  <si>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</si>
  <si>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</si>
  <si>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</si>
  <si>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</si>
  <si>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</si>
  <si>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</si>
  <si>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</si>
  <si>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</si>
  <si>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</si>
  <si>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</si>
  <si>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</si>
  <si>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</si>
  <si>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</si>
  <si>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</si>
  <si>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</si>
  <si>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</si>
  <si>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</si>
  <si>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</si>
  <si>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</si>
  <si>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</si>
  <si>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</si>
  <si>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</si>
  <si>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</si>
  <si>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</si>
  <si>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</si>
  <si>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</si>
  <si>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</si>
  <si>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</si>
  <si>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</si>
  <si>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</si>
  <si>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</si>
  <si>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</si>
  <si>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</si>
  <si>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</si>
  <si>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</si>
  <si>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</si>
  <si>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</si>
  <si>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</si>
  <si>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</si>
  <si>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</si>
  <si>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</si>
  <si>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</si>
  <si>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</si>
  <si>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</si>
  <si>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</si>
  <si>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</si>
  <si>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</si>
  <si>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</si>
  <si>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</si>
  <si>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</si>
  <si>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</si>
  <si>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</si>
  <si>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</si>
  <si>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</si>
  <si>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</si>
  <si>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</si>
  <si>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</si>
  <si>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</si>
  <si>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</si>
  <si>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</si>
  <si>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</si>
  <si>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</si>
  <si>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</si>
  <si>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</si>
  <si>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</si>
  <si>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</si>
  <si>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</si>
  <si>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</si>
  <si>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</si>
  <si>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</si>
  <si>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</si>
  <si>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</si>
  <si>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</si>
  <si>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</si>
  <si>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</si>
  <si>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</si>
  <si>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</si>
  <si>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</si>
  <si>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</si>
  <si>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</si>
  <si>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</si>
  <si>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</si>
  <si>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</si>
  <si>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</si>
  <si>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</si>
  <si>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</si>
  <si>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</si>
  <si>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</si>
  <si>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</si>
  <si>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</si>
  <si>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</si>
  <si>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</si>
  <si>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</si>
  <si>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</si>
  <si>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</si>
  <si>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</si>
  <si>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</si>
  <si>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</si>
  <si>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</si>
  <si>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</si>
  <si>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</si>
  <si>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</si>
  <si>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</si>
  <si>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</si>
  <si>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</si>
  <si>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</si>
  <si>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</si>
  <si>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</si>
  <si>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</si>
  <si>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</si>
  <si>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</si>
  <si>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</si>
  <si>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</si>
  <si>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</si>
  <si>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</si>
  <si>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</si>
  <si>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</si>
  <si>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</si>
  <si>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</si>
  <si>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</si>
  <si>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</si>
  <si>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</si>
  <si>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</si>
  <si>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</si>
  <si>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</si>
  <si>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</si>
  <si>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</si>
  <si>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</si>
  <si>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</si>
  <si>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</si>
  <si>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</si>
  <si>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</si>
  <si>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</si>
  <si>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</si>
  <si>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</si>
  <si>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</si>
  <si>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</si>
  <si>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</si>
  <si>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</si>
  <si>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</si>
  <si>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</si>
  <si>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</si>
  <si>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</si>
  <si>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</si>
  <si>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</si>
  <si>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</si>
  <si>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</si>
  <si>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</si>
  <si>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</si>
  <si>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</si>
  <si>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</si>
  <si>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</si>
  <si>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</si>
  <si>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</si>
  <si>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</si>
  <si>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</si>
  <si>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</si>
  <si>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</si>
  <si>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</si>
  <si>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</si>
  <si>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</si>
  <si>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</si>
  <si>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</si>
  <si>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</si>
  <si>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</si>
  <si>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</si>
  <si>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</si>
  <si>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</si>
  <si>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</si>
  <si>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</si>
  <si>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</si>
  <si>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</si>
  <si>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</si>
  <si>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</si>
  <si>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</si>
  <si>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</si>
  <si>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</si>
  <si>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</si>
  <si>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</si>
  <si>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</si>
  <si>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</si>
  <si>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</si>
  <si>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</si>
  <si>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</si>
  <si>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</si>
  <si>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</si>
  <si>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</si>
  <si>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</si>
  <si>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</si>
  <si>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</si>
  <si>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</si>
  <si>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</si>
  <si>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</si>
  <si>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</si>
  <si>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</si>
  <si>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</si>
  <si>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</si>
  <si>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</si>
  <si>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</si>
  <si>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</si>
  <si>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</si>
  <si>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</si>
  <si>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</si>
  <si>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</si>
  <si>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</si>
  <si>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</si>
  <si>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</si>
  <si>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</si>
  <si>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</si>
  <si>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</si>
  <si>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</si>
  <si>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</si>
  <si>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</si>
  <si>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</si>
  <si>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</si>
  <si>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</si>
  <si>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</si>
  <si>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</si>
  <si>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</si>
  <si>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</si>
  <si>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</si>
  <si>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</si>
  <si>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</si>
  <si>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</si>
  <si>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</si>
  <si>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</si>
  <si>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</si>
  <si>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</si>
  <si>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</si>
  <si>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</si>
  <si>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</si>
  <si>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</si>
  <si>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</si>
  <si>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</si>
  <si>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</si>
  <si>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</si>
  <si>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</si>
  <si>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</si>
  <si>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</si>
  <si>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</si>
  <si>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</si>
  <si>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</si>
  <si>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</si>
  <si>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</si>
  <si>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</si>
  <si>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</si>
  <si>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</si>
  <si>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</si>
  <si>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</si>
  <si>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</si>
  <si>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</si>
  <si>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</si>
  <si>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</si>
  <si>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</si>
  <si>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</si>
  <si>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</si>
  <si>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</si>
  <si>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</si>
  <si>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</si>
  <si>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</si>
  <si>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</si>
  <si>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</si>
  <si>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</si>
  <si>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</si>
  <si>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</si>
  <si>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</si>
  <si>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</si>
  <si>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</si>
  <si>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</si>
  <si>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</si>
  <si>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</si>
  <si>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</si>
  <si>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</si>
  <si>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</si>
  <si>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</si>
  <si>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</si>
  <si>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</si>
  <si>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</si>
  <si>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</si>
  <si>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</si>
  <si>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</si>
  <si>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</si>
  <si>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</si>
  <si>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</si>
  <si>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</si>
  <si>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</si>
  <si>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</si>
  <si>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</si>
  <si>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</si>
  <si>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</si>
  <si>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</si>
  <si>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</si>
  <si>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</si>
  <si>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</si>
  <si>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</si>
  <si>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</si>
  <si>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</si>
  <si>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</si>
  <si>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</si>
  <si>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</si>
  <si>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</si>
  <si>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</si>
  <si>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</si>
  <si>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</si>
  <si>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</si>
  <si>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</si>
  <si>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</si>
  <si>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</si>
  <si>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</si>
  <si>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</si>
  <si>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</si>
  <si>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</si>
  <si>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</si>
  <si>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</si>
  <si>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</si>
  <si>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</si>
  <si>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</si>
  <si>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</si>
  <si>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</si>
  <si>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</si>
  <si>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</si>
  <si>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</si>
  <si>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</si>
  <si>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</si>
  <si>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</si>
  <si>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</si>
  <si>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</si>
  <si>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</si>
  <si>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</si>
  <si>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</si>
  <si>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</si>
  <si>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</si>
  <si>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</si>
  <si>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</si>
  <si>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</si>
  <si>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</si>
  <si>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</si>
  <si>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</si>
  <si>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</si>
  <si>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</si>
  <si>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</si>
  <si>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</si>
  <si>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</si>
  <si>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</si>
  <si>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</si>
  <si>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</si>
  <si>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</si>
  <si>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</si>
  <si>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</si>
  <si>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</si>
  <si>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</si>
  <si>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</si>
  <si>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</si>
  <si>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</si>
  <si>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</si>
  <si>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</si>
  <si>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</si>
  <si>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</si>
  <si>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</si>
  <si>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</si>
  <si>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</si>
  <si>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</si>
  <si>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</si>
  <si>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</si>
  <si>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</si>
  <si>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</si>
  <si>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</si>
  <si>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</si>
  <si>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</si>
  <si>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</si>
  <si>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</si>
  <si>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</si>
  <si>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</si>
  <si>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</si>
  <si>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</si>
  <si>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</si>
  <si>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</si>
  <si>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</si>
  <si>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</si>
  <si>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</si>
  <si>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</si>
  <si>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</si>
  <si>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</si>
  <si>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</si>
  <si>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</si>
  <si>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</si>
  <si>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</si>
  <si>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</si>
  <si>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</si>
  <si>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</si>
  <si>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</si>
  <si>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</si>
  <si>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</si>
  <si>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</si>
  <si>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</si>
  <si>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</si>
  <si>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</si>
  <si>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</si>
  <si>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</si>
  <si>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</si>
  <si>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</si>
  <si>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</si>
  <si>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</si>
  <si>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</si>
  <si>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</si>
  <si>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</si>
  <si>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</si>
  <si>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</si>
  <si>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</si>
  <si>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</si>
  <si>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</si>
  <si>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</si>
  <si>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</si>
  <si>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</si>
  <si>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</si>
  <si>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</si>
  <si>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</si>
  <si>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</si>
  <si>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</si>
  <si>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</si>
  <si>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</si>
  <si>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</si>
  <si>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</si>
  <si>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</si>
  <si>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</si>
  <si>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</si>
  <si>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</si>
  <si>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</si>
  <si>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</si>
  <si>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</si>
  <si>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</si>
  <si>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</si>
  <si>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</si>
  <si>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</si>
  <si>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</si>
  <si>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</si>
  <si>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</si>
  <si>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</si>
  <si>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</si>
  <si>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</si>
  <si>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</si>
  <si>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</si>
  <si>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</si>
  <si>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</si>
  <si>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</si>
  <si>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</si>
  <si>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</si>
  <si>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</si>
  <si>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</si>
  <si>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</si>
  <si>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</si>
  <si>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</si>
  <si>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</si>
  <si>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</si>
  <si>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</si>
  <si>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</si>
  <si>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</si>
  <si>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</si>
  <si>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</si>
  <si>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</si>
  <si>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</si>
  <si>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</si>
  <si>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</si>
  <si>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</si>
  <si>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</si>
  <si>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</si>
  <si>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</si>
  <si>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</si>
  <si>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</si>
  <si>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</si>
  <si>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</si>
  <si>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</si>
  <si>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</si>
  <si>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</si>
  <si>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</si>
  <si>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</si>
  <si>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</si>
  <si>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</si>
  <si>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</si>
  <si>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</si>
  <si>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</si>
  <si>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</si>
  <si>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</si>
  <si>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</si>
  <si>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</si>
  <si>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</si>
  <si>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</si>
  <si>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</si>
  <si>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</si>
  <si>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</si>
  <si>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</si>
  <si>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</si>
  <si>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</si>
  <si>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</si>
  <si>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</si>
  <si>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</si>
  <si>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</si>
  <si>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</si>
  <si>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</si>
  <si>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</si>
  <si>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</si>
  <si>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</si>
  <si>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</si>
  <si>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</si>
  <si>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</si>
  <si>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</si>
  <si>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</si>
  <si>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</si>
  <si>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</si>
  <si>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</si>
  <si>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</si>
  <si>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</si>
  <si>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</si>
  <si>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</si>
  <si>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</si>
  <si>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</si>
  <si>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</si>
  <si>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</si>
  <si>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</si>
  <si>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</si>
  <si>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</si>
  <si>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</si>
  <si>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</si>
  <si>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</si>
  <si>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</si>
  <si>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</si>
  <si>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</si>
  <si>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</si>
  <si>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</si>
  <si>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</si>
  <si>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</si>
  <si>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</si>
  <si>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</si>
  <si>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</si>
  <si>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</si>
  <si>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</si>
  <si>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</si>
  <si>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</si>
  <si>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</si>
  <si>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</si>
  <si>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</si>
  <si>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</si>
  <si>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</si>
  <si>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</si>
  <si>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</si>
  <si>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</si>
  <si>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</si>
  <si>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</si>
  <si>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</si>
  <si>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</si>
  <si>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</si>
  <si>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</si>
  <si>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</si>
  <si>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</si>
  <si>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</si>
  <si>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</si>
  <si>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</si>
  <si>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</si>
  <si>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</si>
  <si>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</si>
  <si>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</si>
  <si>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</si>
  <si>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</si>
  <si>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</si>
  <si>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</si>
  <si>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</si>
  <si>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</si>
  <si>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</si>
  <si>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</si>
  <si>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</si>
  <si>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</si>
  <si>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</si>
  <si>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</si>
  <si>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</si>
  <si>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</si>
  <si>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</si>
  <si>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</si>
  <si>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</si>
  <si>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</si>
  <si>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</si>
  <si>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</si>
  <si>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</si>
  <si>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</si>
  <si>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</si>
  <si>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</si>
  <si>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</si>
  <si>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</si>
  <si>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</si>
  <si>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</si>
  <si>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</si>
  <si>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</si>
  <si>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</si>
  <si>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</si>
  <si>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</si>
  <si>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</si>
  <si>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</si>
  <si>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</si>
  <si>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</si>
  <si>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</si>
  <si>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</si>
  <si>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</si>
  <si>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</si>
  <si>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</si>
  <si>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</si>
  <si>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</si>
  <si>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</si>
  <si>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</si>
  <si>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</si>
  <si>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</si>
  <si>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</si>
  <si>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</si>
  <si>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</si>
  <si>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</si>
  <si>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</si>
  <si>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</si>
  <si>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</si>
  <si>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</si>
  <si>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</si>
  <si>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</si>
  <si>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</si>
  <si>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</si>
  <si>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</si>
  <si>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</si>
  <si>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</si>
  <si>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</si>
  <si>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</si>
  <si>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</si>
  <si>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</si>
  <si>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</si>
  <si>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</si>
  <si>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</si>
  <si>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</si>
  <si>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</si>
  <si>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</si>
  <si>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</si>
  <si>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</si>
  <si>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</si>
  <si>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</si>
  <si>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</si>
  <si>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</si>
  <si>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</si>
  <si>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</si>
  <si>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</si>
  <si>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</si>
  <si>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</si>
  <si>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</si>
  <si>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</si>
  <si>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</si>
  <si>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</si>
  <si>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</si>
  <si>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</si>
  <si>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</si>
  <si>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</si>
  <si>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</si>
  <si>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</si>
  <si>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</si>
  <si>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</si>
  <si>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</si>
  <si>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</si>
  <si>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</si>
  <si>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</si>
  <si>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</si>
  <si>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</si>
  <si>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</si>
  <si>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</si>
  <si>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</si>
  <si>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</si>
  <si>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</si>
  <si>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</si>
  <si>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</si>
  <si>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</si>
  <si>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</si>
  <si>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</si>
  <si>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</si>
  <si>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</si>
  <si>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</si>
  <si>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</si>
  <si>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</si>
  <si>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</si>
  <si>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</si>
  <si>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</si>
  <si>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</si>
  <si>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</si>
  <si>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</si>
  <si>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</si>
  <si>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</si>
  <si>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</si>
  <si>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</si>
  <si>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</si>
  <si>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</si>
  <si>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</si>
  <si>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</si>
  <si>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</si>
  <si>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</si>
  <si>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</si>
  <si>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</si>
  <si>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</si>
  <si>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</si>
  <si>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</si>
  <si>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</si>
  <si>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</si>
  <si>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</si>
  <si>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</si>
  <si>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</si>
  <si>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</si>
  <si>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</si>
  <si>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</si>
  <si>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</si>
  <si>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</si>
  <si>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</si>
  <si>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</si>
  <si>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</si>
  <si>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</si>
  <si>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</si>
  <si>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</si>
  <si>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</si>
  <si>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</si>
  <si>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</si>
  <si>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</si>
  <si>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</si>
  <si>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</si>
  <si>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</si>
  <si>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</si>
  <si>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</si>
  <si>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</si>
  <si>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</si>
  <si>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</si>
  <si>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</si>
  <si>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</si>
  <si>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</si>
  <si>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</si>
  <si>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</si>
  <si>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</si>
  <si>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</si>
  <si>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</si>
  <si>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</si>
  <si>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</si>
  <si>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</si>
  <si>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</si>
  <si>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</si>
  <si>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</si>
  <si>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</si>
  <si>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</si>
  <si>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</si>
  <si>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</si>
  <si>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</si>
  <si>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</si>
  <si>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</si>
  <si>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</si>
  <si>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</si>
  <si>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</si>
  <si>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</si>
  <si>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</si>
  <si>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</si>
  <si>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</si>
  <si>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</si>
  <si>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</si>
  <si>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</si>
  <si>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</si>
  <si>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</si>
  <si>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</si>
  <si>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</si>
  <si>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</si>
  <si>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</si>
  <si>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</si>
  <si>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</si>
  <si>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</si>
  <si>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</si>
  <si>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</si>
  <si>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</si>
  <si>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</si>
  <si>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</si>
  <si>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</si>
  <si>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</si>
  <si>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</si>
  <si>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</si>
  <si>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</si>
  <si>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</si>
  <si>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</si>
  <si>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</si>
  <si>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</si>
  <si>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</si>
  <si>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</si>
  <si>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</si>
  <si>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</si>
  <si>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</si>
  <si>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</si>
  <si>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</si>
  <si>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</si>
  <si>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</si>
  <si>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</si>
  <si>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</si>
  <si>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</si>
  <si>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</si>
  <si>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</si>
  <si>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</si>
  <si>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</si>
  <si>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</si>
  <si>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</si>
  <si>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</si>
  <si>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</si>
  <si>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</si>
  <si>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</si>
  <si>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</si>
  <si>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</si>
  <si>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</si>
  <si>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</si>
  <si>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</si>
  <si>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</si>
  <si>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</si>
  <si>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</si>
  <si>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</si>
  <si>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</si>
  <si>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</si>
  <si>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</si>
  <si>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</si>
  <si>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</si>
  <si>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</si>
  <si>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</si>
  <si>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</si>
  <si>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</si>
  <si>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</si>
  <si>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</si>
  <si>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</si>
  <si>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</si>
  <si>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</si>
  <si>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</si>
  <si>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</si>
  <si>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</si>
  <si>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</si>
  <si>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</si>
  <si>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</si>
  <si>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</si>
  <si>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</si>
  <si>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</si>
  <si>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</si>
  <si>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</si>
  <si>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</si>
  <si>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</si>
  <si>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</si>
  <si>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</si>
  <si>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</si>
  <si>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</si>
  <si>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</si>
  <si>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</si>
  <si>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</si>
  <si>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</si>
  <si>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</si>
  <si>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</si>
  <si>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</si>
  <si>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</si>
  <si>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</si>
  <si>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</si>
  <si>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</si>
  <si>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</si>
  <si>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</si>
  <si>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</si>
  <si>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</si>
  <si>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</si>
  <si>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</si>
  <si>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</si>
  <si>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</si>
  <si>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</si>
  <si>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</si>
  <si>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</si>
  <si>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</si>
  <si>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</si>
  <si>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</si>
  <si>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</si>
  <si>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</si>
  <si>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</si>
  <si>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</si>
  <si>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</si>
  <si>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</si>
  <si>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</si>
  <si>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</si>
  <si>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</si>
  <si>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</si>
  <si>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</si>
  <si>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</si>
  <si>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</si>
  <si>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</si>
  <si>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</si>
  <si>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</si>
  <si>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</si>
  <si>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</si>
  <si>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</si>
  <si>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</si>
  <si>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</si>
  <si>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</si>
  <si>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</si>
  <si>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</si>
  <si>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</si>
  <si>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</si>
  <si>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</si>
  <si>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</si>
  <si>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</si>
  <si>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</si>
  <si>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</si>
  <si>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</si>
  <si>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</si>
  <si>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</si>
  <si>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</si>
  <si>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</si>
  <si>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</si>
  <si>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</si>
  <si>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</si>
  <si>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</si>
  <si>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</si>
  <si>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</si>
  <si>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</si>
  <si>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</si>
  <si>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</si>
  <si>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</si>
  <si>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</si>
  <si>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</si>
  <si>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</si>
  <si>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</si>
  <si>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</si>
  <si>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</si>
  <si>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</si>
  <si>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</si>
  <si>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</si>
  <si>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</si>
  <si>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</si>
  <si>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</si>
  <si>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</si>
  <si>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</si>
  <si>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</si>
  <si>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</si>
  <si>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</si>
  <si>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</si>
  <si>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</si>
  <si>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</si>
  <si>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</si>
  <si>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</si>
  <si>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</si>
  <si>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</si>
  <si>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</si>
  <si>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</si>
  <si>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</si>
  <si>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</si>
  <si>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</si>
  <si>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</si>
  <si>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</si>
  <si>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</si>
  <si>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</si>
  <si>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</si>
  <si>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</si>
  <si>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</si>
  <si>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</si>
  <si>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</si>
  <si>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</si>
  <si>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</si>
  <si>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</si>
  <si>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</si>
  <si>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</si>
  <si>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</si>
  <si>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</si>
  <si>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</si>
  <si>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</si>
  <si>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</si>
  <si>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</si>
  <si>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</si>
  <si>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</si>
  <si>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</si>
  <si>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</si>
  <si>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</si>
  <si>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</si>
  <si>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</si>
  <si>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</si>
  <si>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</si>
  <si>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</si>
  <si>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</si>
  <si>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</si>
  <si>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</si>
  <si>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</si>
  <si>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</si>
  <si>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</si>
  <si>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</si>
  <si>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</si>
  <si>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</si>
  <si>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</si>
  <si>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</si>
  <si>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</si>
  <si>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</si>
  <si>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</si>
  <si>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</si>
  <si>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</si>
  <si>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</si>
  <si>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</si>
  <si>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</si>
  <si>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</si>
  <si>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</si>
  <si>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</si>
  <si>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</si>
  <si>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</si>
  <si>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</si>
  <si>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</si>
  <si>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</si>
  <si>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</si>
  <si>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</si>
  <si>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</si>
  <si>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</si>
  <si>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</si>
  <si>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</si>
  <si>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</si>
  <si>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</si>
  <si>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</si>
  <si>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</si>
  <si>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</si>
  <si>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</si>
  <si>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</si>
  <si>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</si>
  <si>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</si>
  <si>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</si>
  <si>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</si>
  <si>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</si>
  <si>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</si>
  <si>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</si>
  <si>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</si>
  <si>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</si>
  <si>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</si>
  <si>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</si>
  <si>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</si>
  <si>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</si>
  <si>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</si>
  <si>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</si>
  <si>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</si>
  <si>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</si>
  <si>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</si>
  <si>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</si>
  <si>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</si>
  <si>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</si>
  <si>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</si>
  <si>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</si>
  <si>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</si>
  <si>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</si>
  <si>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</si>
  <si>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</si>
  <si>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</si>
  <si>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</si>
  <si>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</si>
  <si>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</si>
  <si>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</si>
  <si>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</si>
  <si>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</si>
  <si>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</si>
  <si>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</si>
  <si>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</si>
  <si>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</si>
  <si>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</si>
  <si>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</si>
  <si>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</si>
  <si>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</si>
  <si>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</si>
  <si>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</si>
  <si>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</si>
  <si>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</si>
  <si>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</si>
  <si>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</si>
  <si>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</si>
  <si>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</si>
  <si>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</si>
  <si>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</si>
  <si>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</si>
  <si>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</si>
  <si>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</si>
  <si>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</si>
  <si>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</si>
  <si>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</si>
  <si>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</si>
  <si>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</si>
  <si>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</si>
  <si>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</si>
  <si>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</si>
  <si>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</si>
  <si>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</si>
  <si>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</si>
  <si>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</si>
  <si>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</si>
  <si>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</si>
  <si>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</si>
  <si>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</si>
  <si>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</si>
  <si>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</si>
  <si>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</si>
  <si>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</si>
  <si>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</si>
  <si>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</si>
  <si>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</si>
  <si>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</si>
  <si>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</si>
  <si>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</si>
  <si>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</si>
  <si>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</si>
  <si>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</si>
  <si>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</si>
  <si>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</si>
  <si>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</si>
  <si>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</si>
  <si>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</si>
  <si>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</si>
  <si>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</si>
  <si>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</si>
  <si>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</si>
  <si>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</si>
  <si>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</si>
  <si>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</si>
  <si>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</si>
  <si>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</si>
  <si>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</si>
  <si>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</si>
  <si>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</si>
  <si>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</si>
  <si>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</si>
  <si>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</si>
  <si>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</si>
  <si>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</si>
  <si>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</si>
  <si>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</si>
  <si>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</si>
  <si>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</si>
  <si>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</si>
  <si>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</si>
  <si>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</si>
  <si>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</si>
  <si>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</si>
  <si>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</si>
  <si>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</si>
  <si>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</si>
  <si>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</si>
  <si>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</si>
  <si>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</si>
  <si>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</si>
  <si>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</si>
  <si>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</si>
  <si>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</si>
  <si>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</si>
  <si>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</si>
  <si>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</si>
  <si>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</si>
  <si>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</si>
  <si>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</si>
  <si>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</si>
  <si>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</si>
  <si>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</si>
  <si>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</si>
  <si>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</si>
  <si>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</si>
  <si>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</si>
  <si>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</si>
  <si>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</si>
  <si>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</si>
  <si>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</si>
  <si>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</si>
  <si>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</si>
  <si>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</si>
  <si>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</si>
  <si>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</si>
  <si>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</si>
  <si>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</si>
  <si>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</si>
  <si>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</si>
  <si>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</si>
  <si>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</si>
  <si>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</si>
  <si>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</si>
  <si>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</si>
  <si>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</si>
  <si>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</si>
  <si>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</si>
  <si>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</si>
  <si>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</si>
  <si>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</si>
  <si>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</si>
  <si>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</si>
  <si>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</si>
  <si>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</si>
  <si>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</si>
  <si>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</si>
  <si>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</si>
  <si>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</si>
  <si>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</si>
  <si>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</si>
  <si>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</si>
  <si>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</si>
  <si>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</si>
  <si>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</si>
  <si>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</si>
  <si>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</si>
  <si>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</si>
  <si>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</si>
  <si>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</si>
  <si>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</si>
  <si>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</si>
  <si>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</si>
  <si>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</si>
  <si>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</si>
  <si>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</si>
  <si>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</si>
  <si>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</si>
  <si>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</si>
  <si>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</si>
  <si>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</si>
  <si>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</si>
  <si>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</si>
  <si>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</si>
  <si>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</si>
  <si>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</si>
  <si>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</si>
  <si>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</si>
  <si>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</si>
  <si>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</si>
  <si>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</si>
  <si>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</si>
  <si>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</si>
  <si>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</si>
  <si>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</si>
  <si>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</si>
  <si>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</si>
  <si>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</si>
  <si>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</si>
  <si>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</si>
  <si>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</si>
  <si>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</si>
  <si>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</si>
  <si>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</si>
  <si>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</si>
  <si>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</si>
  <si>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</si>
  <si>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</si>
  <si>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</si>
  <si>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</si>
  <si>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</si>
  <si>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</si>
  <si>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</si>
  <si>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</si>
  <si>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</si>
  <si>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</si>
  <si>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</si>
  <si>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</si>
  <si>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</si>
  <si>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</si>
  <si>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</si>
  <si>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</si>
  <si>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</si>
  <si>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</si>
  <si>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</si>
  <si>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</si>
  <si>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</si>
  <si>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</si>
  <si>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</si>
  <si>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</si>
  <si>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</si>
  <si>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</si>
  <si>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</si>
  <si>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</si>
  <si>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</si>
  <si>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</si>
  <si>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</si>
  <si>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</si>
  <si>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</si>
  <si>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</si>
  <si>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</si>
  <si>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</si>
  <si>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</si>
  <si>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</si>
  <si>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</si>
  <si>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</si>
  <si>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</si>
  <si>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</si>
  <si>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</si>
  <si>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</si>
  <si>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</si>
  <si>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</si>
  <si>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</si>
  <si>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</si>
  <si>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</si>
  <si>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</si>
  <si>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</si>
  <si>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</si>
  <si>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</si>
  <si>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</si>
  <si>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</si>
  <si>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</si>
  <si>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</si>
  <si>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</si>
  <si>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</si>
  <si>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</si>
  <si>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</si>
  <si>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</si>
  <si>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</si>
  <si>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</si>
  <si>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</si>
  <si>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</si>
  <si>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</si>
  <si>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</si>
  <si>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</si>
  <si>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</si>
  <si>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</si>
  <si>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</si>
  <si>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</si>
  <si>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</si>
  <si>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</si>
  <si>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</si>
  <si>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</si>
  <si>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</si>
  <si>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</si>
  <si>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</si>
  <si>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</si>
  <si>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</si>
  <si>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</si>
  <si>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</si>
  <si>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</si>
  <si>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</si>
  <si>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</si>
  <si>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</si>
  <si>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</si>
  <si>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</si>
  <si>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</si>
  <si>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</si>
  <si>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</si>
  <si>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</si>
  <si>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</si>
  <si>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</si>
  <si>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</si>
  <si>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</si>
  <si>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</si>
  <si>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</si>
  <si>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</si>
  <si>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</si>
  <si>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</si>
  <si>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</si>
  <si>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</si>
  <si>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</si>
  <si>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</si>
  <si>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</si>
  <si>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</si>
  <si>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</si>
  <si>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</si>
  <si>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</si>
  <si>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</si>
  <si>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</si>
  <si>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</si>
  <si>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</si>
  <si>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</si>
  <si>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</si>
  <si>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</si>
  <si>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</si>
  <si>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</si>
  <si>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</si>
  <si>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</si>
  <si>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</si>
  <si>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</si>
  <si>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</si>
  <si>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</si>
  <si>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</si>
  <si>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</si>
  <si>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</si>
  <si>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</si>
  <si>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</si>
  <si>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</si>
  <si>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</si>
  <si>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</si>
  <si>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</si>
  <si>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</si>
  <si>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</si>
  <si>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</si>
  <si>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</si>
  <si>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</si>
  <si>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</si>
  <si>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</si>
  <si>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</si>
  <si>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</si>
  <si>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</si>
  <si>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</si>
  <si>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</si>
  <si>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</si>
  <si>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</si>
  <si>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</si>
  <si>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</si>
  <si>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</si>
  <si>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</si>
  <si>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</si>
  <si>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</si>
  <si>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</si>
  <si>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</si>
  <si>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</si>
  <si>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</si>
  <si>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</si>
  <si>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</si>
  <si>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</si>
  <si>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</si>
  <si>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</si>
  <si>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</si>
  <si>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</si>
  <si>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</si>
  <si>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</si>
  <si>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</si>
  <si>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</si>
  <si>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</si>
  <si>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</si>
  <si>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</si>
  <si>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</si>
  <si>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</si>
  <si>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</si>
  <si>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</si>
  <si>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</si>
  <si>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</si>
  <si>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</si>
  <si>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</si>
  <si>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</si>
  <si>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</si>
  <si>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</si>
  <si>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</si>
  <si>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</si>
  <si>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</si>
  <si>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</si>
  <si>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</si>
  <si>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</si>
  <si>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</si>
  <si>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</si>
  <si>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</si>
  <si>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</si>
  <si>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</si>
  <si>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</si>
  <si>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</si>
  <si>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</si>
  <si>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</si>
  <si>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</si>
  <si>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</si>
  <si>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</si>
  <si>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</si>
  <si>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</si>
  <si>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</si>
  <si>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</si>
  <si>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</si>
  <si>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</si>
  <si>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</si>
  <si>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</si>
  <si>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</si>
  <si>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</si>
  <si>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</si>
  <si>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</si>
  <si>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</si>
  <si>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</si>
  <si>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</si>
  <si>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</si>
  <si>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</si>
  <si>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</si>
  <si>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</si>
  <si>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</si>
  <si>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</si>
  <si>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</si>
  <si>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</si>
  <si>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</si>
  <si>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</si>
  <si>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</si>
  <si>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</si>
  <si>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</si>
  <si>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</si>
  <si>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</si>
  <si>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</si>
  <si>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</si>
  <si>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</si>
  <si>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</si>
  <si>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</si>
  <si>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</si>
  <si>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</si>
  <si>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</si>
  <si>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</si>
  <si>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</si>
  <si>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</si>
  <si>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</si>
  <si>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</si>
  <si>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</si>
  <si>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</si>
  <si>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</si>
  <si>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</si>
  <si>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</si>
  <si>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</si>
  <si>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</si>
  <si>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</si>
  <si>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</si>
  <si>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</si>
  <si>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</si>
  <si>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</si>
  <si>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</si>
  <si>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</si>
  <si>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</si>
  <si>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</si>
  <si>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</si>
  <si>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</si>
  <si>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</si>
  <si>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</si>
  <si>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</si>
  <si>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</si>
  <si>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</si>
  <si>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</si>
  <si>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</si>
  <si>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</si>
  <si>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</si>
  <si>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</si>
  <si>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</si>
  <si>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</si>
  <si>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</si>
  <si>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</si>
  <si>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</si>
  <si>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</si>
  <si>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</si>
  <si>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</si>
  <si>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</si>
  <si>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</si>
  <si>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</si>
  <si>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</si>
  <si>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</si>
  <si>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</si>
  <si>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</si>
  <si>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</si>
  <si>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</si>
  <si>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</si>
  <si>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</si>
  <si>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</si>
  <si>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</si>
  <si>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</si>
  <si>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</si>
  <si>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</si>
  <si>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</si>
  <si>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</si>
  <si>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</si>
  <si>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</si>
  <si>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</si>
  <si>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</si>
  <si>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</si>
  <si>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</si>
  <si>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</si>
  <si>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</si>
  <si>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</si>
  <si>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</si>
  <si>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</si>
  <si>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</si>
  <si>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</si>
  <si>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</si>
  <si>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</si>
  <si>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</si>
  <si>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</si>
  <si>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</si>
  <si>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</si>
  <si>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</si>
  <si>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</si>
  <si>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</si>
  <si>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</si>
  <si>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</si>
  <si>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</si>
  <si>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</si>
  <si>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</si>
  <si>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</si>
  <si>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</si>
  <si>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</si>
  <si>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</si>
  <si>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</si>
  <si>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</si>
  <si>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</si>
  <si>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</si>
  <si>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</si>
  <si>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</si>
  <si>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</si>
  <si>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</si>
  <si>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</si>
  <si>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</si>
  <si>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</si>
  <si>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</si>
  <si>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</si>
  <si>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</si>
  <si>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</si>
  <si>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</si>
  <si>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</si>
  <si>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</si>
  <si>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</si>
  <si>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</si>
  <si>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</si>
  <si>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</si>
  <si>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</si>
  <si>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</si>
  <si>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</si>
  <si>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</si>
  <si>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</si>
  <si>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</si>
  <si>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</si>
  <si>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</si>
  <si>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</si>
  <si>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</si>
  <si>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</si>
  <si>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</si>
  <si>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</si>
  <si>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</si>
  <si>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</si>
  <si>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</si>
  <si>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</si>
  <si>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</si>
  <si>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</si>
  <si>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</si>
  <si>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</si>
  <si>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</si>
  <si>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</si>
  <si>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</si>
  <si>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</si>
  <si>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</si>
  <si>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</si>
  <si>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</si>
  <si>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</si>
  <si>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</si>
  <si>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</si>
  <si>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</si>
  <si>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</si>
  <si>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</si>
  <si>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</si>
  <si>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</si>
  <si>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</si>
  <si>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</si>
  <si>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</si>
  <si>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</si>
  <si>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</si>
  <si>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</si>
  <si>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</si>
  <si>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</si>
  <si>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</si>
  <si>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</si>
  <si>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</si>
  <si>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</si>
  <si>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</si>
  <si>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</si>
  <si>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</si>
  <si>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</si>
  <si>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</si>
  <si>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</si>
  <si>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</si>
  <si>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</si>
  <si>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</si>
  <si>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</si>
  <si>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</si>
  <si>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</si>
  <si>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</si>
  <si>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</si>
  <si>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</si>
  <si>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</si>
  <si>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</si>
  <si>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</si>
  <si>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</si>
  <si>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</si>
  <si>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</si>
  <si>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</si>
  <si>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</si>
  <si>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</si>
  <si>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</si>
  <si>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</si>
  <si>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</si>
  <si>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</si>
  <si>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</si>
  <si>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</si>
  <si>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</si>
  <si>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</si>
  <si>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</si>
  <si>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</si>
  <si>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</si>
  <si>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</si>
  <si>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</si>
  <si>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</si>
  <si>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</si>
  <si>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</si>
  <si>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</si>
  <si>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</si>
  <si>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</si>
  <si>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</si>
  <si>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</si>
  <si>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</si>
  <si>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</si>
  <si>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</si>
  <si>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</si>
  <si>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</si>
  <si>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</si>
  <si>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</si>
  <si>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</si>
  <si>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</si>
  <si>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</si>
  <si>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</si>
  <si>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</si>
  <si>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</si>
  <si>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</si>
  <si>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</si>
  <si>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</si>
  <si>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</si>
  <si>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</si>
  <si>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</si>
  <si>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</si>
  <si>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</si>
  <si>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</si>
  <si>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</si>
  <si>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</si>
  <si>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</si>
  <si>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</si>
  <si>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</si>
  <si>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</si>
  <si>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</si>
  <si>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</si>
  <si>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</si>
  <si>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</si>
  <si>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</si>
  <si>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</si>
  <si>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</si>
  <si>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</si>
  <si>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</si>
  <si>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</si>
  <si>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</si>
  <si>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</si>
  <si>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</si>
  <si>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</si>
  <si>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</si>
  <si>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</si>
  <si>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</si>
  <si>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</si>
  <si>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</si>
  <si>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</si>
  <si>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</si>
  <si>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</si>
  <si>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</si>
  <si>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</si>
  <si>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</si>
  <si>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</si>
  <si>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</si>
  <si>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</si>
  <si>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</si>
  <si>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</si>
  <si>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</si>
  <si>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</si>
  <si>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</si>
  <si>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</si>
  <si>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</si>
  <si>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</si>
  <si>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</si>
  <si>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</si>
  <si>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</si>
  <si>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</si>
  <si>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</si>
  <si>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</si>
  <si>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</si>
  <si>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</si>
  <si>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</si>
  <si>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</si>
  <si>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</si>
  <si>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</si>
  <si>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</si>
  <si>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</si>
  <si>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</si>
  <si>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</si>
  <si>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</si>
  <si>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</si>
  <si>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</si>
  <si>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</si>
  <si>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</si>
  <si>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</si>
  <si>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</si>
  <si>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</si>
  <si>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</si>
  <si>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</si>
  <si>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</si>
  <si>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</si>
  <si>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</si>
  <si>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</si>
  <si>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</si>
  <si>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</si>
  <si>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</si>
  <si>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</si>
  <si>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</si>
  <si>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</si>
  <si>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</si>
  <si>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</si>
  <si>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</si>
  <si>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</si>
  <si>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</si>
  <si>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</si>
  <si>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</si>
  <si>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</si>
  <si>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</si>
  <si>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</si>
  <si>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</si>
  <si>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</si>
  <si>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</si>
  <si>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</si>
  <si>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</si>
  <si>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</si>
  <si>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</si>
  <si>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</si>
  <si>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</si>
  <si>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</si>
  <si>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</si>
  <si>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</si>
  <si>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</si>
  <si>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</si>
  <si>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</si>
  <si>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</si>
  <si>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</si>
  <si>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</si>
  <si>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</si>
  <si>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</si>
  <si>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</si>
  <si>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</si>
  <si>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</si>
  <si>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</si>
  <si>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</si>
  <si>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</si>
  <si>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</si>
  <si>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</si>
  <si>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</si>
  <si>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</si>
  <si>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</si>
  <si>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</si>
  <si>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</si>
  <si>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</si>
  <si>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</si>
  <si>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</si>
  <si>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</si>
  <si>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</si>
  <si>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</si>
  <si>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</si>
  <si>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</si>
  <si>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</si>
  <si>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</si>
  <si>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</si>
  <si>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</si>
  <si>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</si>
  <si>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</si>
  <si>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</si>
  <si>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</si>
  <si>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</si>
  <si>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</si>
  <si>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</si>
  <si>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</si>
  <si>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</si>
  <si>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</si>
  <si>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</si>
  <si>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</si>
  <si>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</si>
  <si>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</si>
  <si>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</si>
  <si>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</si>
  <si>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</si>
  <si>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</si>
  <si>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</si>
  <si>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</si>
  <si>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</si>
  <si>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</si>
  <si>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</si>
  <si>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</si>
  <si>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</si>
  <si>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</si>
  <si>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</si>
  <si>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</si>
  <si>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</si>
  <si>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</si>
  <si>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</si>
  <si>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</si>
  <si>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</si>
  <si>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</si>
  <si>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</si>
  <si>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</si>
  <si>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</si>
  <si>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</si>
  <si>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</si>
  <si>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</si>
  <si>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</si>
  <si>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</si>
  <si>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</si>
  <si>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</si>
  <si>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</si>
  <si>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</si>
  <si>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</si>
  <si>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</si>
  <si>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</si>
  <si>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</si>
  <si>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</si>
  <si>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</si>
  <si>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</si>
  <si>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</si>
  <si>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</si>
  <si>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</si>
  <si>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</si>
  <si>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</si>
  <si>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</si>
  <si>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</si>
  <si>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</si>
  <si>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</si>
  <si>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</si>
  <si>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</si>
  <si>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</si>
  <si>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</si>
  <si>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</si>
  <si>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</si>
  <si>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</si>
  <si>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</si>
  <si>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</si>
  <si>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</si>
  <si>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</si>
  <si>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</si>
  <si>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</si>
  <si>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</si>
  <si>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</si>
  <si>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</si>
  <si>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</si>
  <si>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</si>
  <si>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</si>
  <si>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</si>
  <si>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</si>
  <si>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</si>
  <si>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</si>
  <si>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</si>
  <si>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</si>
  <si>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</si>
  <si>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</si>
  <si>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</si>
  <si>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</si>
  <si>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</si>
  <si>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</si>
  <si>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</si>
  <si>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</si>
  <si>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</si>
  <si>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</si>
  <si>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</si>
  <si>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</si>
  <si>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</si>
  <si>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</si>
  <si>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</si>
  <si>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</si>
  <si>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</si>
  <si>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</si>
  <si>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</si>
  <si>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</si>
  <si>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</si>
  <si>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</si>
  <si>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</si>
  <si>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</si>
  <si>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</si>
  <si>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</si>
  <si>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</si>
  <si>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</si>
  <si>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</si>
  <si>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</si>
  <si>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</si>
  <si>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</si>
  <si>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</si>
  <si>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</si>
  <si>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</si>
  <si>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</si>
  <si>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</si>
  <si>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</si>
  <si>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</si>
  <si>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</si>
  <si>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</si>
  <si>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</si>
  <si>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</si>
  <si>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</si>
  <si>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</si>
  <si>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</si>
  <si>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</si>
  <si>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</si>
  <si>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</si>
  <si>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</si>
  <si>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</si>
  <si>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</si>
  <si>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</si>
  <si>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</si>
  <si>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</si>
  <si>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</si>
  <si>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</si>
  <si>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</si>
  <si>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</si>
  <si>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</si>
  <si>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</si>
  <si>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</si>
  <si>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</si>
  <si>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</si>
  <si>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</si>
  <si>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</si>
  <si>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</si>
  <si>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</si>
  <si>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</si>
  <si>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</si>
  <si>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</si>
  <si>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</si>
  <si>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</si>
  <si>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</si>
  <si>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</si>
  <si>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</si>
  <si>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</si>
  <si>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</si>
  <si>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</si>
  <si>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</si>
  <si>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</si>
  <si>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</si>
  <si>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</si>
  <si>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</si>
  <si>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</si>
  <si>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</si>
  <si>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</si>
  <si>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</si>
  <si>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</si>
  <si>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</si>
  <si>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</si>
  <si>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</si>
  <si>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</si>
  <si>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</si>
  <si>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</si>
  <si>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</si>
  <si>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</si>
  <si>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</si>
  <si>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</si>
  <si>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</si>
  <si>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</si>
  <si>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</si>
  <si>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</si>
  <si>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</si>
  <si>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</si>
  <si>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</si>
  <si>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</si>
  <si>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</si>
  <si>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</si>
  <si>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</si>
  <si>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</si>
  <si>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</si>
  <si>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</si>
  <si>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</si>
  <si>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</si>
  <si>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</si>
  <si>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</si>
  <si>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</si>
  <si>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</si>
  <si>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</si>
  <si>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</si>
  <si>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</si>
  <si>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</si>
  <si>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</si>
  <si>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</si>
  <si>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</si>
  <si>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</si>
  <si>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</si>
  <si>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</si>
  <si>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</si>
  <si>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</si>
  <si>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</si>
  <si>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</si>
  <si>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</si>
  <si>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</si>
  <si>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</si>
  <si>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</si>
  <si>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</si>
  <si>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</si>
  <si>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</si>
  <si>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</si>
  <si>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</si>
  <si>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</si>
  <si>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</si>
  <si>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</si>
  <si>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</si>
  <si>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</si>
  <si>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</si>
  <si>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</si>
  <si>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</si>
  <si>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</si>
  <si>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</si>
  <si>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</si>
  <si>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</si>
  <si>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</si>
  <si>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</si>
  <si>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</si>
  <si>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</si>
  <si>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</si>
  <si>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</si>
  <si>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</si>
  <si>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</si>
  <si>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</si>
  <si>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</si>
  <si>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</si>
  <si>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</si>
  <si>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</si>
  <si>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</si>
  <si>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</si>
  <si>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</si>
  <si>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</si>
  <si>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</si>
  <si>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</si>
  <si>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</si>
  <si>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</si>
  <si>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</si>
  <si>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</si>
  <si>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</si>
  <si>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</si>
  <si>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</si>
  <si>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</si>
  <si>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</si>
  <si>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</si>
  <si>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</si>
  <si>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</si>
  <si>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</si>
  <si>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</si>
  <si>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</si>
  <si>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</si>
  <si>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</si>
  <si>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</si>
  <si>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</si>
  <si>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</si>
  <si>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</si>
  <si>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</si>
  <si>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</si>
  <si>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</si>
  <si>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</si>
  <si>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</si>
  <si>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</si>
  <si>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</si>
  <si>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</si>
  <si>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</si>
  <si>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</si>
  <si>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</si>
  <si>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</si>
  <si>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</si>
  <si>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</si>
  <si>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</si>
  <si>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</si>
  <si>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</si>
  <si>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</si>
  <si>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</si>
  <si>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</si>
  <si>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</si>
  <si>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</si>
  <si>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</si>
  <si>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</si>
  <si>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</si>
  <si>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</si>
  <si>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</si>
  <si>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</si>
  <si>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</si>
  <si>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</si>
  <si>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</si>
  <si>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</si>
  <si>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</si>
  <si>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</si>
  <si>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</si>
  <si>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</si>
  <si>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</si>
  <si>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</si>
  <si>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</si>
  <si>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</si>
  <si>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</si>
  <si>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</si>
  <si>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</si>
  <si>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</si>
  <si>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</si>
  <si>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</si>
  <si>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</si>
  <si>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</si>
  <si>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</si>
  <si>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</si>
  <si>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</si>
  <si>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</si>
  <si>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</si>
  <si>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</si>
  <si>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</si>
  <si>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</si>
  <si>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</si>
  <si>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</si>
  <si>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</si>
  <si>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</si>
  <si>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</si>
  <si>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</si>
  <si>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</si>
  <si>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</si>
  <si>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</si>
  <si>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</si>
  <si>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</si>
  <si>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</si>
  <si>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</si>
  <si>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</si>
  <si>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</si>
  <si>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</si>
  <si>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</si>
  <si>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</si>
  <si>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</si>
  <si>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</si>
  <si>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</si>
  <si>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</si>
  <si>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</si>
  <si>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</si>
  <si>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</si>
  <si>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</si>
  <si>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</si>
  <si>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</si>
  <si>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</si>
  <si>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</si>
  <si>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</si>
  <si>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</si>
  <si>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</si>
  <si>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</si>
  <si>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</si>
  <si>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</si>
  <si>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</si>
  <si>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</si>
  <si>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</si>
  <si>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</si>
  <si>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</si>
  <si>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</si>
  <si>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</si>
  <si>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</si>
  <si>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</si>
  <si>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</si>
  <si>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</si>
  <si>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</si>
  <si>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</si>
  <si>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</si>
  <si>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</si>
  <si>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</si>
  <si>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</si>
  <si>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</si>
  <si>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</si>
  <si>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</si>
  <si>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</si>
  <si>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</si>
  <si>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</si>
  <si>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</si>
  <si>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</si>
  <si>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</si>
  <si>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</si>
  <si>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</si>
  <si>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</si>
  <si>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</si>
  <si>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</si>
  <si>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</si>
  <si>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</si>
  <si>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</si>
  <si>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</si>
  <si>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</si>
  <si>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</si>
  <si>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</si>
  <si>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</si>
  <si>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</si>
  <si>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</si>
  <si>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</si>
  <si>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</si>
  <si>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</si>
  <si>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</si>
  <si>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</si>
  <si>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</si>
  <si>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</si>
  <si>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</si>
  <si>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</si>
  <si>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</si>
  <si>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</si>
  <si>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</si>
  <si>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</si>
  <si>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</si>
  <si>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</si>
  <si>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</si>
  <si>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</si>
  <si>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</si>
  <si>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</si>
  <si>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</si>
  <si>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</si>
  <si>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</si>
  <si>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</si>
  <si>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</si>
  <si>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</si>
  <si>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</si>
  <si>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</si>
  <si>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</si>
  <si>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</si>
  <si>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</si>
  <si>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</si>
  <si>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</si>
  <si>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</si>
  <si>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</si>
  <si>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</si>
  <si>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</si>
  <si>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</si>
  <si>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</si>
  <si>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</si>
  <si>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</si>
  <si>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</si>
  <si>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</si>
  <si>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</si>
  <si>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</si>
  <si>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</si>
  <si>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</si>
  <si>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</si>
  <si>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</si>
  <si>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</si>
  <si>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</si>
  <si>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</si>
  <si>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</si>
  <si>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</si>
  <si>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</si>
  <si>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</si>
  <si>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</si>
  <si>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</si>
  <si>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</si>
  <si>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</si>
  <si>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</si>
  <si>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</si>
  <si>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</si>
  <si>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</si>
  <si>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</si>
  <si>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</si>
  <si>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</si>
  <si>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</si>
  <si>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</si>
  <si>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</si>
  <si>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</si>
  <si>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</si>
  <si>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</si>
  <si>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</si>
  <si>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</si>
  <si>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</si>
  <si>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</si>
  <si>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</si>
  <si>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</si>
  <si>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</si>
  <si>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</si>
  <si>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</si>
  <si>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</si>
  <si>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</si>
  <si>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</si>
  <si>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</si>
  <si>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</si>
  <si>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</si>
  <si>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</si>
  <si>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</si>
  <si>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</si>
  <si>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</si>
  <si>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</si>
  <si>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</si>
  <si>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</si>
  <si>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</si>
  <si>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</si>
  <si>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</si>
  <si>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</si>
  <si>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</si>
  <si>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</si>
  <si>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</si>
  <si>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</si>
  <si>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</si>
  <si>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</si>
  <si>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</si>
  <si>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</si>
  <si>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</si>
  <si>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</si>
  <si>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</si>
  <si>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</si>
  <si>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</si>
  <si>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</si>
  <si>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</si>
  <si>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</si>
  <si>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</si>
  <si>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</si>
  <si>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</si>
  <si>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</si>
  <si>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</si>
  <si>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</si>
  <si>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</si>
  <si>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</si>
  <si>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</si>
  <si>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</si>
  <si>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</si>
  <si>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</si>
  <si>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</si>
  <si>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</si>
  <si>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</si>
  <si>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</si>
  <si>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</si>
  <si>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</si>
  <si>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</si>
  <si>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</si>
  <si>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</si>
  <si>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</si>
  <si>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</si>
  <si>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</si>
  <si>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</si>
  <si>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</si>
  <si>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</si>
  <si>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</si>
  <si>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</si>
  <si>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</si>
  <si>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</si>
  <si>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</si>
  <si>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</si>
  <si>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</si>
  <si>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</si>
  <si>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</si>
  <si>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</si>
  <si>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</si>
  <si>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</si>
  <si>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</si>
  <si>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</si>
  <si>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</si>
  <si>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</si>
  <si>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</si>
  <si>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</si>
  <si>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</si>
  <si>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</si>
  <si>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</si>
  <si>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</si>
  <si>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</si>
  <si>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</si>
  <si>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</si>
  <si>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</si>
  <si>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</si>
  <si>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</si>
  <si>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</si>
  <si>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</si>
  <si>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</si>
  <si>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</si>
  <si>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</si>
  <si>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</si>
  <si>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</si>
  <si>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</si>
  <si>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</si>
  <si>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</si>
  <si>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</si>
  <si>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</si>
  <si>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</si>
  <si>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</si>
  <si>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</si>
  <si>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</si>
  <si>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</si>
  <si>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</si>
  <si>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</si>
  <si>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</si>
  <si>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</si>
  <si>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</si>
  <si>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</si>
  <si>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</si>
  <si>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</si>
  <si>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</si>
  <si>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</si>
  <si>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</si>
  <si>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</si>
  <si>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</si>
  <si>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</si>
  <si>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</si>
  <si>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</si>
  <si>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</si>
  <si>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</si>
  <si>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</si>
  <si>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</si>
  <si>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</si>
  <si>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</si>
  <si>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</si>
  <si>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</si>
  <si>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</si>
  <si>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</si>
  <si>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</si>
  <si>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</si>
  <si>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</si>
  <si>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</si>
  <si>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</si>
  <si>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</si>
  <si>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</si>
  <si>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</si>
  <si>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</si>
  <si>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</si>
  <si>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</si>
  <si>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</si>
  <si>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</si>
  <si>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</si>
  <si>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</si>
  <si>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</si>
  <si>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</si>
  <si>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</si>
  <si>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</si>
  <si>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</si>
  <si>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</si>
  <si>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</si>
  <si>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</si>
  <si>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</si>
  <si>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</si>
  <si>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</si>
  <si>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</si>
  <si>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</si>
  <si>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</si>
  <si>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</si>
  <si>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</si>
  <si>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</si>
  <si>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</si>
  <si>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</si>
  <si>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</si>
  <si>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</si>
  <si>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</si>
  <si>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</si>
  <si>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</si>
  <si>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</si>
  <si>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</si>
  <si>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</si>
  <si>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</si>
  <si>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</si>
  <si>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</si>
  <si>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</si>
  <si>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</si>
  <si>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</si>
  <si>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</si>
  <si>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</si>
  <si>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</si>
  <si>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</si>
  <si>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</si>
  <si>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</si>
  <si>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</si>
  <si>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</si>
  <si>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</si>
  <si>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</si>
  <si>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</si>
  <si>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</si>
  <si>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</si>
  <si>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</si>
  <si>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</si>
  <si>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</si>
  <si>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</si>
  <si>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</si>
  <si>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</si>
  <si>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</si>
  <si>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</si>
  <si>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</si>
  <si>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</si>
  <si>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</si>
  <si>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</si>
  <si>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</si>
  <si>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</si>
  <si>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</si>
  <si>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</si>
  <si>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</si>
  <si>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</si>
  <si>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</si>
  <si>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</si>
  <si>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</si>
  <si>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</si>
  <si>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</si>
  <si>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</si>
  <si>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</si>
  <si>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</si>
  <si>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</si>
  <si>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</si>
  <si>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</si>
  <si>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</si>
  <si>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</si>
  <si>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</si>
  <si>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</si>
  <si>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</si>
  <si>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</si>
  <si>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</si>
  <si>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</si>
  <si>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</si>
  <si>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</si>
  <si>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</si>
  <si>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</si>
  <si>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</si>
  <si>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</si>
  <si>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</si>
  <si>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</si>
  <si>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</si>
  <si>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</si>
  <si>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</si>
  <si>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</si>
  <si>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</si>
  <si>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</si>
  <si>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</si>
  <si>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</si>
  <si>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</si>
  <si>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</si>
  <si>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</si>
  <si>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</si>
  <si>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</si>
  <si>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</si>
  <si>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</si>
  <si>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</si>
  <si>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</si>
  <si>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</si>
  <si>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</si>
  <si>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</si>
  <si>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</si>
  <si>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</si>
  <si>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</si>
  <si>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</si>
  <si>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</si>
  <si>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</si>
  <si>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</si>
  <si>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</si>
  <si>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</si>
  <si>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</si>
  <si>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</si>
  <si>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</si>
  <si>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</si>
  <si>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</si>
  <si>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</si>
  <si>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</si>
  <si>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</si>
  <si>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</si>
  <si>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</si>
  <si>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</si>
  <si>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</si>
  <si>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</si>
  <si>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</si>
  <si>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</si>
  <si>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</si>
  <si>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</si>
  <si>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</si>
  <si>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</si>
  <si>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</si>
  <si>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</si>
  <si>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</si>
  <si>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</si>
  <si>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</si>
  <si>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</si>
  <si>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</si>
  <si>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</si>
  <si>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</si>
  <si>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</si>
  <si>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</si>
  <si>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</si>
  <si>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</si>
  <si>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</si>
  <si>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</si>
  <si>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</si>
  <si>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</si>
  <si>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</si>
  <si>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</si>
  <si>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</si>
  <si>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</si>
  <si>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</si>
  <si>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</si>
  <si>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</si>
  <si>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</si>
  <si>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</si>
  <si>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</si>
  <si>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</si>
  <si>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</si>
  <si>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</si>
  <si>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</si>
  <si>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</si>
  <si>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</si>
  <si>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</si>
  <si>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</si>
  <si>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</si>
  <si>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</si>
  <si>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</si>
  <si>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</si>
  <si>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</si>
  <si>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</si>
  <si>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</si>
  <si>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</si>
  <si>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</si>
  <si>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</si>
  <si>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</si>
  <si>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</si>
  <si>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</si>
  <si>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</si>
  <si>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</si>
  <si>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</si>
  <si>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</si>
  <si>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</si>
  <si>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</si>
  <si>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</si>
  <si>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</si>
  <si>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</si>
  <si>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</si>
  <si>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</si>
  <si>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</si>
  <si>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</si>
  <si>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</si>
  <si>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</si>
  <si>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</si>
  <si>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</si>
  <si>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</si>
  <si>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</si>
  <si>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</si>
  <si>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</si>
  <si>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</si>
  <si>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</si>
  <si>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</si>
  <si>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</si>
  <si>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</si>
  <si>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</si>
  <si>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</si>
  <si>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</si>
  <si>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</si>
  <si>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</si>
  <si>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</si>
  <si>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</si>
  <si>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</si>
  <si>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</si>
  <si>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</si>
  <si>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</si>
  <si>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</si>
  <si>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</si>
  <si>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</si>
  <si>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</si>
  <si>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</si>
  <si>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</si>
  <si>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</si>
  <si>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</si>
  <si>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</si>
  <si>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</si>
  <si>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</si>
  <si>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</si>
  <si>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</si>
  <si>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</si>
  <si>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</si>
  <si>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</si>
  <si>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</si>
  <si>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</si>
  <si>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</si>
  <si>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</si>
  <si>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</si>
  <si>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</si>
  <si>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</si>
  <si>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</si>
  <si>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</si>
  <si>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</si>
  <si>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</si>
  <si>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</si>
  <si>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</si>
  <si>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</si>
  <si>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</si>
  <si>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</si>
  <si>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</si>
  <si>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</si>
  <si>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</si>
  <si>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</si>
  <si>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</si>
  <si>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</si>
  <si>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</si>
  <si>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</si>
  <si>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</si>
  <si>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</si>
  <si>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</si>
  <si>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</si>
  <si>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</si>
  <si>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</si>
  <si>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</si>
  <si>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</si>
  <si>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</si>
  <si>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</si>
  <si>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</si>
  <si>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</si>
  <si>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</si>
  <si>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</si>
  <si>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</si>
  <si>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</si>
  <si>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</si>
  <si>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</si>
  <si>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</si>
  <si>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</si>
  <si>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</si>
  <si>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</si>
  <si>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</si>
  <si>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</si>
  <si>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</si>
  <si>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</si>
  <si>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</si>
  <si>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</si>
  <si>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</si>
  <si>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</si>
  <si>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</si>
  <si>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</si>
  <si>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</si>
  <si>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</si>
  <si>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</si>
  <si>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</si>
  <si>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</si>
  <si>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</si>
  <si>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</si>
  <si>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</si>
  <si>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</si>
  <si>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</si>
  <si>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</si>
  <si>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</si>
  <si>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</si>
  <si>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</si>
  <si>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</si>
  <si>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</si>
  <si>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</si>
  <si>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</si>
  <si>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</si>
  <si>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</si>
  <si>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</si>
  <si>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</si>
  <si>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</si>
  <si>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</si>
  <si>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</si>
  <si>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</si>
  <si>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</si>
  <si>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</si>
  <si>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</si>
  <si>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</si>
  <si>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</si>
  <si>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</si>
  <si>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</si>
  <si>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</si>
  <si>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</si>
  <si>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</si>
  <si>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</si>
  <si>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</si>
  <si>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</si>
  <si>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</si>
  <si>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</si>
  <si>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</si>
  <si>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</si>
  <si>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</si>
  <si>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</si>
  <si>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</si>
  <si>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</si>
  <si>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</si>
  <si>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</si>
  <si>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</si>
  <si>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</si>
  <si>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</si>
  <si>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</si>
  <si>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</si>
  <si>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</si>
  <si>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</si>
  <si>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</si>
  <si>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</si>
  <si>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</si>
  <si>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</si>
  <si>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</si>
  <si>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</si>
  <si>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</si>
  <si>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</si>
  <si>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</si>
  <si>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</si>
  <si>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</si>
  <si>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</si>
  <si>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</si>
  <si>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</si>
  <si>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</si>
  <si>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</si>
  <si>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</si>
  <si>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</si>
  <si>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</si>
  <si>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</si>
  <si>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</si>
  <si>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</si>
  <si>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</si>
  <si>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</si>
  <si>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</si>
  <si>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</si>
  <si>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</si>
  <si>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</si>
  <si>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</si>
  <si>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</si>
  <si>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</si>
  <si>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</si>
  <si>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</si>
  <si>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</si>
  <si>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</si>
  <si>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</si>
  <si>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</si>
  <si>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</si>
  <si>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</si>
  <si>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</si>
  <si>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</si>
  <si>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</si>
  <si>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</si>
  <si>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</si>
  <si>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</si>
  <si>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</si>
  <si>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</si>
  <si>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</si>
  <si>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</si>
  <si>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</si>
  <si>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</si>
  <si>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</si>
  <si>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</si>
  <si>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</si>
  <si>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</si>
  <si>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</si>
  <si>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</si>
  <si>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</si>
  <si>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</si>
  <si>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</si>
  <si>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</si>
  <si>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</si>
  <si>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</si>
  <si>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</si>
  <si>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</si>
  <si>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</si>
  <si>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</si>
  <si>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</si>
  <si>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</si>
  <si>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</si>
  <si>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</si>
  <si>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</si>
  <si>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</si>
  <si>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</si>
  <si>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</si>
  <si>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</si>
  <si>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</si>
  <si>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</si>
  <si>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</si>
  <si>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</si>
  <si>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</si>
  <si>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</si>
  <si>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</si>
  <si>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</si>
  <si>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</si>
  <si>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</si>
  <si>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</si>
  <si>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</si>
  <si>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</si>
  <si>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</si>
  <si>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</si>
  <si>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</si>
  <si>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</si>
  <si>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</si>
  <si>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</si>
  <si>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</si>
  <si>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</si>
  <si>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</si>
  <si>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</si>
  <si>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</si>
  <si>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</si>
  <si>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</si>
  <si>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</si>
  <si>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</si>
  <si>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</si>
  <si>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</si>
  <si>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</si>
  <si>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</si>
  <si>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</si>
  <si>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</si>
  <si>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</si>
  <si>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</si>
  <si>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</si>
  <si>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</si>
  <si>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</si>
  <si>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</si>
  <si>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</si>
  <si>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</si>
  <si>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</si>
  <si>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</si>
  <si>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</si>
  <si>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</si>
  <si>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</si>
  <si>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</si>
  <si>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</si>
  <si>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</si>
  <si>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</si>
  <si>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</si>
  <si>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</si>
  <si>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</si>
  <si>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</si>
  <si>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</si>
  <si>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</si>
  <si>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</si>
  <si>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</si>
  <si>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</si>
  <si>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</si>
  <si>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</si>
  <si>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</si>
  <si>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</si>
  <si>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</si>
  <si>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</si>
  <si>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</si>
  <si>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</si>
  <si>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</si>
  <si>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</si>
  <si>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</si>
  <si>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</si>
  <si>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</si>
  <si>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</si>
  <si>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</si>
  <si>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</si>
  <si>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</si>
  <si>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</si>
  <si>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</si>
  <si>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</si>
  <si>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</si>
  <si>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</si>
  <si>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</si>
  <si>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</si>
  <si>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</si>
  <si>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</si>
  <si>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</si>
  <si>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</si>
  <si>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</si>
  <si>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</si>
  <si>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</si>
  <si>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</si>
  <si>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</si>
  <si>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</si>
  <si>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</si>
  <si>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</si>
  <si>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</si>
  <si>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</si>
  <si>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</si>
  <si>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</si>
  <si>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</si>
  <si>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</si>
  <si>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</si>
  <si>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</si>
  <si>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</si>
  <si>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</si>
  <si>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</si>
  <si>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</si>
  <si>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</si>
  <si>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</si>
  <si>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</si>
  <si>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</si>
  <si>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</si>
  <si>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</si>
  <si>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</si>
  <si>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</si>
  <si>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</si>
  <si>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</si>
  <si>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</si>
  <si>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</si>
  <si>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</si>
  <si>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</si>
  <si>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</si>
  <si>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</si>
  <si>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</si>
  <si>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</si>
  <si>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</si>
  <si>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</si>
  <si>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</si>
  <si>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</si>
  <si>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</si>
  <si>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</si>
  <si>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</si>
  <si>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</si>
  <si>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</si>
  <si>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</si>
  <si>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</si>
  <si>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</si>
  <si>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</si>
  <si>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</si>
  <si>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</si>
  <si>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</si>
  <si>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</si>
  <si>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</si>
  <si>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</si>
  <si>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</si>
  <si>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</si>
  <si>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</si>
  <si>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</si>
  <si>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</si>
  <si>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</si>
  <si>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</si>
  <si>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</si>
  <si>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</si>
  <si>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</si>
  <si>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</si>
  <si>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</si>
  <si>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</si>
  <si>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</si>
  <si>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</si>
  <si>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</si>
  <si>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</si>
  <si>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</si>
  <si>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</si>
  <si>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</si>
  <si>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</si>
  <si>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</si>
  <si>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</si>
  <si>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</si>
  <si>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</si>
  <si>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</si>
  <si>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</si>
  <si>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</si>
  <si>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</si>
  <si>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</si>
  <si>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</si>
  <si>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</si>
  <si>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</si>
  <si>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</si>
  <si>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</si>
  <si>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</si>
  <si>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</si>
  <si>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</si>
  <si>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</si>
  <si>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</si>
  <si>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</si>
  <si>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</si>
  <si>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</si>
  <si>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</si>
  <si>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</si>
  <si>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</si>
  <si>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</si>
  <si>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</si>
  <si>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</si>
  <si>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</si>
  <si>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</si>
  <si>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</si>
  <si>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</si>
  <si>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</si>
  <si>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</si>
  <si>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</si>
  <si>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</si>
  <si>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</si>
  <si>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</si>
  <si>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</si>
  <si>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</si>
  <si>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</si>
  <si>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</si>
  <si>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</si>
  <si>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</si>
  <si>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</si>
  <si>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</si>
  <si>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</si>
  <si>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</si>
  <si>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</si>
  <si>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</si>
  <si>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</si>
  <si>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</si>
  <si>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</si>
  <si>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</si>
  <si>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</si>
  <si>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</si>
  <si>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</si>
  <si>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</si>
  <si>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</si>
  <si>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</si>
  <si>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</si>
  <si>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</si>
  <si>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</si>
  <si>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</si>
  <si>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</si>
  <si>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</si>
  <si>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</si>
  <si>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</si>
  <si>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</si>
  <si>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</si>
  <si>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</si>
  <si>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</si>
  <si>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</si>
  <si>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</si>
  <si>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</si>
  <si>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</si>
  <si>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</si>
  <si>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</si>
  <si>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</si>
  <si>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</si>
  <si>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</si>
  <si>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</si>
  <si>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</si>
  <si>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</si>
  <si>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</si>
  <si>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</si>
  <si>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</si>
  <si>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</si>
  <si>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</si>
  <si>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</si>
  <si>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</si>
  <si>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</si>
  <si>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</si>
  <si>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</si>
  <si>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</si>
  <si>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</si>
  <si>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</si>
  <si>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</si>
  <si>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</si>
  <si>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</si>
  <si>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</si>
  <si>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</si>
  <si>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</si>
  <si>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</si>
  <si>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</si>
  <si>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</si>
  <si>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</si>
  <si>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</si>
  <si>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</si>
  <si>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</si>
  <si>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</si>
  <si>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</si>
  <si>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</si>
  <si>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</si>
  <si>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</si>
  <si>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</si>
  <si>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</si>
  <si>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</si>
  <si>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</si>
  <si>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</si>
  <si>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</si>
  <si>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</si>
  <si>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</si>
  <si>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</si>
  <si>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</si>
  <si>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</si>
  <si>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</si>
  <si>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</si>
  <si>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</si>
  <si>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</si>
  <si>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</si>
  <si>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</si>
  <si>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</si>
  <si>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</si>
  <si>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</si>
  <si>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</si>
  <si>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</si>
  <si>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</si>
  <si>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</si>
  <si>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</si>
  <si>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</si>
  <si>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</si>
  <si>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</si>
  <si>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</si>
  <si>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</si>
  <si>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</si>
  <si>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</si>
  <si>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</si>
  <si>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</si>
  <si>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</si>
  <si>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</si>
  <si>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</si>
  <si>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</si>
  <si>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</si>
  <si>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</si>
  <si>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</si>
  <si>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</si>
  <si>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</si>
  <si>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</si>
  <si>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</si>
  <si>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</si>
  <si>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</si>
  <si>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</si>
  <si>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</si>
  <si>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</si>
  <si>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</si>
  <si>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</si>
  <si>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</si>
  <si>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</si>
  <si>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</si>
  <si>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</si>
  <si>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</si>
  <si>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</si>
  <si>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</si>
  <si>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</si>
  <si>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</si>
  <si>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</si>
  <si>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</si>
  <si>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</si>
  <si>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</si>
  <si>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</si>
  <si>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</si>
  <si>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</si>
  <si>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</si>
  <si>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</si>
  <si>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</si>
  <si>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</si>
  <si>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</si>
  <si>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</si>
  <si>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</si>
  <si>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</si>
  <si>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</si>
  <si>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</si>
  <si>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</si>
  <si>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</si>
  <si>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</si>
  <si>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</si>
  <si>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</si>
  <si>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</si>
  <si>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</si>
  <si>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</si>
  <si>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</si>
  <si>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</si>
  <si>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</si>
  <si>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</si>
  <si>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</si>
  <si>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</si>
  <si>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</si>
  <si>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</si>
  <si>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</si>
  <si>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</si>
  <si>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</si>
  <si>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</si>
  <si>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</si>
  <si>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</si>
  <si>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</si>
  <si>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</si>
  <si>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</si>
  <si>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</si>
  <si>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</si>
  <si>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</si>
  <si>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</si>
  <si>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</si>
  <si>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</si>
  <si>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</si>
  <si>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</si>
  <si>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</si>
  <si>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</si>
  <si>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</si>
  <si>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</si>
  <si>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</si>
  <si>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</si>
  <si>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</si>
  <si>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</si>
  <si>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</si>
  <si>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</si>
  <si>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</si>
  <si>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</si>
  <si>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</si>
  <si>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</si>
  <si>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</si>
  <si>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</si>
  <si>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</si>
  <si>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</si>
  <si>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</si>
  <si>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</si>
  <si>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</si>
  <si>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</si>
  <si>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</si>
  <si>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</si>
  <si>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</si>
  <si>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</si>
  <si>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</si>
  <si>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</si>
  <si>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</si>
  <si>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</si>
  <si>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</si>
  <si>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</si>
  <si>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</si>
  <si>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</si>
  <si>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</si>
  <si>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</si>
  <si>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</si>
  <si>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</si>
  <si>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</si>
  <si>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</si>
  <si>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</si>
  <si>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</si>
  <si>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</si>
  <si>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</si>
  <si>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</si>
  <si>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</si>
  <si>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</si>
  <si>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</si>
  <si>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</si>
  <si>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</si>
  <si>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</si>
  <si>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</si>
  <si>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</si>
  <si>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</si>
  <si>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</si>
  <si>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</si>
  <si>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</si>
  <si>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</si>
  <si>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</si>
  <si>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</si>
  <si>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</si>
  <si>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</si>
  <si>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</si>
  <si>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</si>
  <si>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</si>
  <si>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</si>
  <si>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</si>
  <si>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</si>
  <si>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</si>
  <si>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</si>
  <si>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</si>
  <si>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</si>
  <si>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</si>
  <si>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</si>
  <si>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</si>
  <si>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</si>
  <si>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</si>
  <si>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</si>
  <si>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</si>
  <si>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</si>
  <si>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</si>
  <si>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</si>
  <si>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</si>
  <si>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</si>
  <si>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</si>
  <si>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</si>
  <si>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</si>
  <si>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</si>
  <si>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</si>
  <si>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</si>
  <si>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</si>
  <si>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</si>
  <si>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</si>
  <si>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</si>
  <si>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</si>
  <si>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</si>
  <si>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</si>
  <si>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</si>
  <si>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</si>
  <si>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</si>
  <si>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</si>
  <si>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</si>
  <si>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</si>
  <si>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</si>
  <si>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</si>
  <si>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</si>
  <si>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</si>
  <si>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</si>
  <si>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</si>
  <si>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</si>
  <si>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</si>
  <si>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</si>
  <si>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</si>
  <si>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</si>
  <si>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</si>
  <si>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</si>
  <si>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</si>
  <si>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</si>
  <si>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</si>
  <si>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</si>
  <si>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</si>
  <si>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</si>
  <si>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</si>
  <si>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</si>
  <si>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</si>
  <si>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</si>
  <si>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</si>
  <si>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</si>
  <si>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</si>
  <si>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</si>
  <si>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</si>
  <si>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</si>
  <si>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</si>
  <si>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</si>
  <si>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</si>
  <si>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</si>
  <si>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</si>
  <si>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</si>
  <si>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</si>
  <si>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</si>
  <si>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</si>
  <si>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</si>
  <si>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</si>
  <si>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</si>
  <si>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</si>
  <si>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</si>
  <si>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</si>
  <si>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</si>
  <si>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</si>
  <si>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</si>
  <si>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</si>
  <si>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</si>
  <si>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</si>
  <si>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</si>
  <si>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</si>
  <si>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</si>
  <si>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</si>
  <si>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</si>
  <si>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</si>
  <si>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</si>
  <si>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</si>
  <si>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</si>
  <si>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</si>
  <si>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</si>
  <si>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</si>
  <si>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</si>
  <si>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</si>
  <si>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</si>
  <si>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</si>
  <si>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</si>
  <si>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</si>
  <si>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</si>
  <si>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</si>
  <si>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</si>
  <si>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</si>
  <si>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</si>
  <si>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</si>
  <si>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</si>
  <si>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</si>
  <si>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</si>
  <si>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</si>
  <si>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</si>
  <si>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</si>
  <si>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</si>
  <si>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</si>
  <si>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</si>
  <si>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</si>
  <si>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</si>
  <si>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</si>
  <si>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</si>
  <si>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</si>
  <si>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</si>
  <si>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</si>
  <si>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</si>
  <si>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</si>
  <si>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</si>
  <si>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</si>
  <si>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</si>
  <si>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</si>
  <si>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</si>
  <si>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</si>
  <si>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</si>
  <si>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</si>
  <si>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</si>
  <si>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</si>
  <si>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</si>
  <si>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</si>
  <si>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</si>
  <si>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</si>
  <si>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</si>
  <si>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</si>
  <si>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</si>
  <si>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</si>
  <si>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</si>
  <si>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</si>
  <si>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</si>
  <si>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</si>
  <si>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</si>
  <si>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</si>
  <si>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</si>
  <si>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</si>
  <si>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</si>
  <si>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</si>
  <si>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</si>
  <si>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</si>
  <si>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</si>
  <si>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</si>
  <si>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</si>
  <si>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</si>
  <si>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</si>
  <si>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</si>
  <si>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</si>
  <si>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</si>
  <si>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</si>
  <si>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</si>
  <si>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</si>
  <si>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</si>
  <si>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</si>
  <si>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</si>
  <si>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</si>
  <si>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</si>
  <si>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</si>
  <si>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</si>
  <si>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</si>
  <si>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</si>
  <si>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</si>
  <si>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</si>
  <si>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</si>
  <si>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</si>
  <si>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</si>
  <si>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</si>
  <si>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</si>
  <si>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</si>
  <si>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</si>
  <si>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</si>
  <si>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</si>
  <si>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</si>
  <si>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</si>
  <si>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</si>
  <si>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</si>
  <si>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</si>
  <si>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</si>
  <si>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</si>
  <si>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</si>
  <si>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</si>
  <si>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</si>
  <si>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</si>
  <si>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</si>
  <si>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</si>
  <si>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</si>
  <si>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</si>
  <si>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</si>
  <si>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</si>
  <si>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</si>
  <si>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</si>
  <si>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</si>
  <si>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</si>
  <si>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</si>
  <si>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</si>
  <si>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</si>
  <si>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</si>
  <si>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</si>
  <si>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</si>
  <si>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</si>
  <si>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</si>
  <si>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</si>
  <si>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</si>
  <si>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</si>
  <si>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</si>
  <si>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</si>
  <si>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</si>
  <si>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</si>
  <si>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</si>
  <si>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</si>
  <si>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</si>
  <si>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</si>
  <si>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</si>
  <si>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</si>
  <si>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</si>
  <si>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</si>
  <si>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</si>
  <si>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</si>
  <si>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</si>
  <si>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</si>
  <si>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</si>
  <si>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</si>
  <si>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</si>
  <si>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</si>
  <si>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</si>
  <si>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</si>
  <si>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</si>
  <si>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</si>
  <si>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</si>
  <si>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</si>
  <si>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</si>
  <si>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</si>
  <si>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</si>
  <si>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</si>
  <si>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</si>
  <si>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</si>
  <si>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</si>
  <si>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</si>
  <si>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</si>
  <si>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</si>
  <si>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</si>
  <si>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</si>
  <si>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</si>
  <si>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</si>
  <si>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</si>
  <si>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</si>
  <si>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</si>
  <si>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</si>
  <si>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</si>
  <si>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</si>
  <si>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</si>
  <si>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</si>
  <si>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</si>
  <si>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</si>
  <si>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</si>
  <si>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</si>
  <si>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</si>
  <si>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</si>
  <si>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</si>
  <si>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</si>
  <si>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</si>
  <si>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</si>
  <si>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</si>
  <si>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</si>
  <si>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</si>
  <si>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</si>
  <si>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</si>
  <si>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</si>
  <si>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</si>
  <si>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</si>
  <si>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</si>
  <si>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</si>
  <si>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</si>
  <si>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</si>
  <si>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</si>
  <si>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</si>
  <si>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</si>
  <si>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</si>
  <si>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</si>
  <si>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</si>
  <si>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</si>
  <si>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</si>
  <si>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</si>
  <si>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</si>
  <si>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</si>
  <si>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</si>
  <si>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</si>
  <si>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</si>
  <si>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</si>
  <si>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</si>
  <si>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</si>
  <si>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</si>
  <si>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</si>
  <si>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</si>
  <si>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</si>
  <si>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</si>
  <si>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</si>
  <si>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</si>
  <si>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</si>
  <si>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</si>
  <si>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</si>
  <si>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</si>
  <si>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</si>
  <si>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</si>
  <si>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</si>
  <si>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</si>
  <si>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</si>
  <si>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</si>
  <si>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</si>
  <si>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</si>
  <si>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</si>
  <si>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</si>
  <si>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</si>
  <si>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</si>
  <si>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</si>
  <si>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</si>
  <si>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</si>
  <si>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</si>
  <si>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</si>
  <si>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</si>
  <si>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</si>
  <si>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</si>
  <si>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</si>
  <si>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</si>
  <si>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</si>
  <si>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</si>
  <si>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</si>
  <si>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</si>
  <si>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</si>
  <si>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</si>
  <si>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</si>
  <si>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</si>
  <si>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</si>
  <si>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</si>
  <si>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</si>
  <si>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</si>
  <si>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</si>
  <si>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</si>
  <si>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</si>
  <si>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</si>
  <si>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</si>
  <si>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</si>
  <si>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</si>
  <si>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</si>
  <si>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</si>
  <si>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</si>
  <si>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</si>
  <si>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</si>
  <si>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</si>
  <si>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</si>
  <si>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</si>
  <si>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</si>
  <si>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</si>
  <si>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</si>
  <si>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</si>
  <si>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</si>
  <si>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</si>
  <si>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</si>
  <si>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</si>
  <si>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</si>
  <si>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</si>
  <si>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</si>
  <si>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</si>
  <si>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</si>
  <si>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</si>
  <si>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</si>
  <si>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</si>
  <si>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</si>
  <si>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</si>
  <si>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</si>
  <si>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</si>
  <si>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</si>
  <si>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</si>
  <si>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</si>
  <si>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</si>
  <si>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</si>
  <si>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</si>
  <si>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</si>
  <si>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</si>
  <si>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</si>
  <si>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</si>
  <si>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</si>
  <si>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</si>
  <si>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</si>
  <si>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</si>
  <si>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</si>
  <si>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</si>
  <si>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</si>
  <si>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</si>
  <si>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</si>
  <si>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</si>
  <si>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</si>
  <si>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</si>
  <si>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</si>
  <si>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</si>
  <si>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</si>
  <si>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</si>
  <si>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</si>
  <si>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</si>
  <si>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</si>
  <si>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</si>
  <si>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</si>
  <si>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</si>
  <si>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</si>
  <si>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</si>
  <si>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</si>
  <si>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</si>
  <si>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</si>
  <si>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</si>
  <si>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</si>
  <si>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</si>
  <si>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</si>
  <si>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</si>
  <si>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</si>
  <si>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</si>
  <si>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</si>
  <si>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</si>
  <si>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</si>
  <si>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</si>
  <si>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</si>
  <si>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</si>
  <si>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</si>
  <si>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</si>
  <si>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</si>
  <si>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</si>
  <si>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</si>
  <si>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</si>
  <si>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</si>
  <si>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</si>
  <si>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</si>
  <si>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</si>
  <si>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</si>
  <si>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</si>
  <si>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</si>
  <si>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</si>
  <si>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</si>
  <si>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</si>
  <si>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</si>
  <si>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</si>
  <si>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</si>
  <si>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</si>
  <si>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</si>
  <si>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</si>
  <si>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</si>
  <si>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</si>
  <si>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</si>
  <si>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</si>
  <si>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</si>
  <si>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</si>
  <si>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</si>
  <si>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</si>
  <si>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</si>
  <si>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</si>
  <si>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</si>
  <si>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</si>
  <si>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</si>
  <si>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</si>
  <si>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</si>
  <si>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</si>
  <si>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</si>
  <si>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</si>
  <si>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</si>
  <si>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</si>
  <si>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</si>
  <si>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</si>
  <si>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</si>
  <si>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</si>
  <si>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</si>
  <si>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</si>
  <si>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</si>
  <si>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</si>
  <si>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</si>
  <si>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</si>
  <si>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</si>
  <si>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</si>
  <si>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</si>
  <si>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</si>
  <si>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</si>
  <si>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</si>
  <si>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</si>
  <si>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</si>
  <si>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</si>
  <si>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</si>
  <si>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</si>
  <si>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</si>
  <si>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</si>
  <si>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</si>
  <si>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</si>
  <si>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</si>
  <si>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</si>
  <si>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</si>
  <si>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</si>
  <si>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</si>
  <si>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</si>
  <si>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</si>
  <si>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</si>
  <si>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</si>
  <si>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</si>
  <si>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</si>
  <si>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</si>
  <si>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</si>
  <si>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</si>
  <si>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</si>
  <si>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</si>
  <si>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</si>
  <si>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</si>
  <si>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</si>
  <si>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</si>
  <si>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</si>
  <si>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</si>
  <si>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</si>
  <si>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</si>
  <si>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</si>
  <si>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</si>
  <si>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</si>
  <si>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</si>
  <si>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</si>
  <si>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</si>
  <si>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</si>
  <si>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</si>
  <si>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</si>
  <si>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</si>
  <si>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</si>
  <si>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</si>
  <si>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</si>
  <si>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</si>
  <si>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</si>
  <si>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</si>
  <si>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</si>
  <si>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</si>
  <si>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</si>
  <si>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</si>
  <si>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</si>
  <si>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</si>
  <si>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</si>
  <si>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</si>
  <si>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</si>
  <si>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</si>
  <si>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</si>
  <si>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</si>
  <si>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</si>
  <si>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</si>
  <si>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</si>
  <si>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</si>
  <si>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</si>
  <si>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</si>
  <si>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</si>
  <si>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</si>
  <si>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</si>
  <si>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</si>
  <si>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</si>
  <si>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</si>
  <si>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</si>
  <si>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</si>
  <si>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</si>
  <si>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</si>
  <si>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</si>
  <si>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</si>
  <si>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</si>
  <si>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</si>
  <si>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</si>
  <si>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</si>
  <si>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</si>
  <si>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</si>
  <si>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</si>
  <si>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</si>
  <si>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</si>
  <si>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</si>
  <si>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</si>
  <si>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</si>
  <si>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</si>
  <si>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</si>
  <si>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</si>
  <si>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</si>
  <si>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</si>
  <si>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</si>
  <si>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</si>
  <si>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</si>
  <si>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</si>
  <si>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</si>
  <si>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</si>
  <si>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</si>
  <si>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</si>
  <si>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</si>
  <si>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</si>
  <si>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</si>
  <si>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</si>
  <si>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</si>
  <si>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</si>
  <si>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</si>
  <si>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</si>
  <si>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</si>
  <si>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</si>
  <si>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</si>
  <si>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</si>
  <si>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</si>
  <si>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</si>
  <si>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</si>
  <si>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</si>
  <si>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</si>
  <si>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</si>
  <si>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</si>
  <si>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</si>
  <si>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</si>
  <si>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</si>
  <si>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</si>
  <si>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</si>
  <si>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</si>
  <si>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</si>
  <si>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</si>
  <si>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</si>
  <si>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</si>
  <si>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</si>
  <si>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</si>
  <si>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</si>
  <si>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</si>
  <si>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</si>
  <si>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</si>
  <si>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</si>
  <si>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</si>
  <si>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</si>
  <si>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</si>
  <si>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</si>
  <si>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</si>
  <si>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</si>
  <si>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</si>
  <si>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</si>
  <si>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</si>
  <si>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</si>
  <si>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</si>
  <si>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</si>
  <si>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</si>
  <si>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</si>
  <si>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</si>
  <si>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</si>
  <si>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</si>
  <si>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</si>
  <si>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</si>
  <si>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</si>
  <si>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</si>
  <si>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</si>
  <si>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</si>
  <si>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</si>
  <si>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</si>
  <si>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</si>
  <si>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</si>
  <si>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</si>
  <si>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</si>
  <si>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</si>
  <si>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</si>
  <si>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</si>
  <si>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</si>
  <si>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</si>
  <si>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</si>
  <si>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</si>
  <si>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</si>
  <si>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</si>
  <si>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</si>
  <si>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</si>
  <si>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</si>
  <si>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</si>
  <si>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</si>
  <si>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</si>
  <si>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</si>
  <si>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</si>
  <si>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</si>
  <si>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</si>
  <si>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</si>
  <si>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</si>
  <si>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</si>
  <si>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</si>
  <si>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</si>
  <si>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</si>
  <si>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</si>
  <si>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</si>
  <si>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</si>
  <si>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</si>
  <si>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</si>
  <si>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</si>
  <si>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</si>
  <si>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</si>
  <si>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</si>
  <si>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</si>
  <si>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</si>
  <si>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</si>
  <si>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</si>
  <si>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</si>
  <si>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</si>
  <si>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</si>
  <si>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</si>
  <si>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</si>
  <si>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</si>
  <si>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</si>
  <si>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</si>
  <si>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</si>
  <si>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</si>
  <si>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</si>
  <si>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</si>
  <si>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</si>
  <si>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</si>
  <si>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</si>
  <si>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</si>
  <si>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</si>
  <si>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</si>
  <si>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</si>
  <si>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</si>
  <si>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</si>
  <si>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</si>
  <si>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</si>
  <si>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</si>
  <si>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</si>
  <si>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</si>
  <si>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</si>
  <si>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</si>
  <si>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</si>
  <si>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</si>
  <si>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</si>
  <si>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</si>
  <si>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</si>
  <si>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</si>
  <si>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</si>
  <si>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</si>
  <si>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</si>
  <si>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</si>
  <si>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</si>
  <si>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</si>
  <si>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</si>
  <si>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</si>
  <si>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</si>
  <si>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</si>
  <si>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</si>
  <si>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</si>
  <si>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</si>
  <si>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</si>
  <si>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</si>
  <si>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</si>
  <si>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</si>
  <si>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</si>
  <si>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</si>
  <si>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</si>
  <si>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</si>
  <si>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</si>
  <si>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</si>
  <si>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</si>
  <si>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</si>
  <si>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</si>
  <si>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</si>
  <si>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</si>
  <si>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</si>
  <si>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</si>
  <si>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</si>
  <si>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</si>
  <si>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</si>
  <si>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</si>
  <si>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</si>
  <si>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</si>
  <si>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</si>
  <si>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</si>
  <si>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</si>
  <si>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</si>
  <si>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</si>
  <si>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</si>
  <si>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</si>
  <si>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</si>
  <si>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</si>
  <si>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</si>
  <si>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</si>
  <si>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</si>
  <si>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</si>
  <si>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</si>
  <si>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</si>
  <si>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</si>
  <si>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</si>
  <si>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</si>
  <si>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</si>
  <si>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</si>
  <si>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</si>
  <si>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</si>
  <si>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</si>
  <si>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</si>
  <si>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</si>
  <si>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</si>
  <si>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</si>
  <si>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</si>
  <si>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</si>
  <si>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</si>
  <si>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</si>
  <si>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</si>
  <si>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</si>
  <si>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</si>
  <si>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</si>
  <si>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</si>
  <si>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</si>
  <si>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</si>
  <si>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</si>
  <si>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</si>
  <si>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</si>
  <si>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</si>
  <si>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</si>
  <si>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</si>
  <si>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</si>
  <si>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</si>
  <si>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</si>
  <si>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</si>
  <si>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</si>
  <si>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</si>
  <si>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</si>
  <si>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</si>
  <si>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</si>
  <si>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</si>
  <si>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</si>
  <si>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</si>
  <si>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</si>
  <si>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</si>
  <si>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</si>
  <si>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</si>
  <si>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</si>
  <si>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</si>
  <si>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</si>
  <si>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</si>
  <si>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</si>
  <si>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</si>
  <si>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</si>
  <si>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</si>
  <si>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</si>
  <si>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</si>
  <si>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</si>
  <si>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</si>
  <si>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</si>
  <si>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</si>
  <si>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</si>
  <si>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</si>
  <si>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</si>
  <si>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</si>
  <si>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</si>
  <si>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</si>
  <si>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</si>
  <si>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</si>
  <si>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</si>
  <si>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</si>
  <si>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</si>
  <si>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</si>
  <si>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</si>
  <si>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</si>
  <si>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</si>
  <si>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</si>
  <si>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</si>
  <si>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</si>
  <si>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</si>
  <si>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</si>
  <si>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</si>
  <si>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</si>
  <si>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</si>
  <si>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</si>
  <si>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</si>
  <si>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</si>
  <si>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</si>
  <si>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</si>
  <si>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</si>
  <si>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</si>
  <si>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</si>
  <si>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</si>
  <si>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</si>
  <si>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</si>
  <si>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</si>
  <si>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</si>
  <si>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</si>
  <si>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</si>
  <si>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</si>
  <si>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</si>
  <si>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</si>
  <si>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</si>
  <si>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</si>
  <si>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</si>
  <si>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</si>
  <si>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</si>
  <si>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</si>
  <si>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</si>
  <si>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</si>
  <si>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</si>
  <si>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</si>
  <si>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</si>
  <si>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</si>
  <si>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</si>
  <si>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</si>
  <si>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</si>
  <si>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</si>
  <si>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</si>
  <si>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</si>
  <si>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</si>
  <si>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</si>
  <si>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</si>
  <si>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</si>
  <si>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</si>
  <si>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</si>
  <si>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</si>
  <si>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</si>
  <si>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</si>
  <si>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</si>
  <si>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</si>
  <si>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</si>
  <si>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</si>
  <si>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</si>
  <si>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</si>
  <si>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</si>
  <si>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</si>
  <si>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</si>
  <si>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</si>
  <si>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</si>
  <si>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</si>
  <si>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</si>
  <si>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</si>
  <si>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</si>
  <si>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</si>
  <si>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</si>
  <si>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</si>
  <si>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</si>
  <si>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</si>
  <si>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</si>
  <si>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</si>
  <si>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</si>
  <si>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</si>
  <si>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</si>
  <si>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</si>
  <si>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</si>
  <si>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</si>
  <si>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</si>
  <si>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</si>
  <si>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</si>
  <si>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</si>
  <si>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</si>
  <si>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</si>
  <si>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</si>
  <si>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</si>
  <si>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</si>
  <si>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</si>
  <si>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</si>
  <si>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</si>
  <si>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</si>
  <si>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</si>
  <si>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</si>
  <si>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</si>
  <si>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</si>
  <si>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</si>
  <si>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</si>
  <si>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</si>
  <si>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</si>
  <si>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</si>
  <si>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</si>
  <si>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</si>
  <si>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</si>
  <si>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</si>
  <si>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</si>
  <si>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</si>
  <si>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</si>
  <si>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</si>
  <si>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</si>
  <si>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</si>
  <si>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</si>
  <si>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</si>
  <si>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</si>
  <si>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</si>
  <si>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</si>
  <si>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</si>
  <si>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</si>
  <si>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</si>
  <si>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</si>
  <si>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</si>
  <si>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</si>
  <si>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</si>
  <si>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</si>
  <si>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</si>
  <si>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</si>
  <si>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</si>
  <si>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</si>
  <si>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</si>
  <si>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</si>
  <si>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</si>
  <si>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</si>
  <si>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</si>
  <si>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</si>
  <si>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</si>
  <si>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</si>
  <si>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</si>
  <si>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</si>
  <si>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</si>
  <si>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</si>
  <si>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</si>
  <si>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</si>
  <si>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</si>
  <si>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</si>
  <si>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</si>
  <si>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</si>
  <si>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</si>
  <si>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</si>
  <si>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</si>
  <si>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</si>
  <si>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</si>
  <si>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</si>
  <si>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</si>
  <si>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</si>
  <si>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</si>
  <si>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</si>
  <si>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</si>
  <si>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</si>
  <si>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</si>
  <si>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</si>
  <si>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</si>
  <si>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</si>
  <si>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</si>
  <si>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</si>
  <si>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</si>
  <si>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</si>
  <si>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</si>
  <si>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</si>
  <si>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</si>
  <si>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</si>
  <si>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</si>
  <si>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</si>
  <si>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</si>
  <si>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</si>
  <si>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</si>
  <si>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</si>
  <si>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</si>
  <si>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</si>
  <si>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</si>
  <si>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</si>
  <si>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</si>
  <si>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</si>
  <si>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</si>
  <si>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</si>
  <si>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</si>
  <si>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</si>
  <si>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</si>
  <si>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</si>
  <si>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</si>
  <si>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</si>
  <si>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</si>
  <si>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</si>
  <si>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</si>
  <si>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</si>
  <si>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</si>
  <si>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</si>
  <si>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</si>
  <si>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</si>
  <si>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</si>
  <si>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</si>
  <si>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</si>
  <si>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</si>
  <si>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</si>
  <si>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</si>
  <si>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</si>
  <si>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</si>
  <si>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</si>
  <si>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</si>
  <si>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</si>
  <si>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</si>
  <si>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</si>
  <si>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</si>
  <si>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</si>
  <si>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</si>
  <si>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</si>
  <si>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</si>
  <si>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</si>
  <si>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</si>
  <si>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</si>
  <si>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</si>
  <si>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</si>
  <si>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</si>
  <si>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</si>
  <si>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</si>
  <si>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</si>
  <si>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</si>
  <si>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</si>
  <si>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</si>
  <si>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</si>
  <si>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</si>
  <si>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</si>
  <si>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</si>
  <si>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</si>
  <si>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</si>
  <si>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</si>
  <si>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</si>
  <si>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</si>
  <si>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</si>
  <si>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</si>
  <si>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</si>
  <si>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</si>
  <si>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</si>
  <si>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</si>
  <si>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</si>
  <si>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</si>
  <si>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</si>
  <si>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</si>
  <si>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</si>
  <si>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</si>
  <si>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</si>
  <si>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</si>
  <si>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</si>
  <si>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</si>
  <si>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</si>
  <si>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</si>
  <si>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</si>
  <si>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</si>
  <si>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</si>
  <si>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</si>
  <si>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</si>
  <si>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</si>
  <si>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</si>
  <si>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</si>
  <si>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</si>
  <si>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</si>
  <si>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</si>
  <si>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</si>
  <si>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</si>
  <si>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</si>
  <si>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</si>
  <si>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</si>
  <si>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</si>
  <si>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</si>
  <si>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</si>
  <si>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</si>
  <si>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</si>
  <si>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</si>
  <si>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</si>
  <si>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</si>
  <si>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</si>
  <si>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</si>
  <si>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</si>
  <si>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</si>
  <si>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</si>
  <si>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</si>
  <si>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</si>
  <si>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</si>
  <si>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</si>
  <si>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</si>
  <si>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</si>
  <si>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</si>
  <si>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</si>
  <si>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</si>
  <si>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</si>
  <si>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</si>
  <si>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</si>
  <si>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</si>
  <si>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</si>
  <si>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</si>
  <si>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</si>
  <si>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</si>
  <si>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</si>
  <si>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</si>
  <si>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</si>
  <si>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</si>
  <si>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</si>
  <si>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</si>
  <si>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</si>
  <si>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</si>
  <si>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</si>
  <si>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</si>
  <si>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</si>
  <si>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</si>
  <si>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</si>
  <si>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</si>
  <si>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</si>
  <si>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</si>
  <si>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</si>
  <si>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</si>
  <si>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</si>
  <si>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</si>
  <si>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</si>
  <si>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</si>
  <si>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</si>
  <si>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</si>
  <si>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</si>
  <si>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</si>
  <si>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</si>
  <si>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</si>
  <si>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</si>
  <si>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</si>
  <si>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</si>
  <si>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</si>
  <si>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</si>
  <si>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</si>
  <si>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</si>
  <si>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</si>
  <si>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</si>
  <si>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</si>
  <si>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</si>
  <si>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</si>
  <si>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</si>
  <si>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</si>
  <si>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</si>
  <si>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</si>
  <si>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</si>
  <si>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</si>
  <si>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</si>
  <si>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</si>
  <si>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</si>
  <si>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</si>
  <si>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</si>
  <si>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</si>
  <si>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</si>
  <si>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</si>
  <si>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</si>
  <si>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</si>
  <si>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</si>
  <si>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</si>
  <si>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</si>
  <si>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</si>
  <si>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</si>
  <si>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</si>
  <si>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</si>
  <si>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</si>
  <si>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</si>
  <si>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</si>
  <si>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</si>
  <si>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</si>
  <si>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</si>
  <si>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</si>
  <si>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</si>
  <si>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</si>
  <si>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</si>
  <si>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</si>
  <si>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</si>
  <si>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</si>
  <si>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</si>
  <si>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</si>
  <si>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</si>
  <si>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</si>
  <si>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</si>
  <si>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</si>
  <si>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</si>
  <si>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</si>
  <si>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</si>
  <si>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</si>
  <si>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</si>
  <si>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</si>
  <si>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</si>
  <si>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</si>
  <si>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</si>
  <si>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</si>
  <si>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</si>
  <si>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</si>
  <si>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</si>
  <si>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</si>
  <si>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</si>
  <si>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</si>
  <si>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</si>
  <si>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</si>
  <si>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</si>
  <si>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</si>
  <si>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</si>
  <si>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</si>
  <si>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</si>
  <si>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</si>
  <si>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</si>
  <si>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</si>
  <si>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</si>
  <si>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</si>
  <si>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</si>
  <si>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</si>
  <si>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</si>
  <si>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</si>
  <si>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</si>
  <si>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</si>
  <si>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</si>
  <si>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</si>
  <si>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</si>
  <si>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</si>
  <si>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</si>
  <si>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</si>
  <si>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</si>
  <si>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</si>
  <si>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</si>
  <si>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</si>
  <si>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</si>
  <si>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</si>
  <si>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</si>
  <si>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</si>
  <si>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</si>
  <si>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</si>
  <si>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</si>
  <si>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</si>
  <si>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</si>
  <si>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</si>
  <si>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</si>
  <si>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</si>
  <si>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</si>
  <si>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</si>
  <si>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</si>
  <si>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</si>
  <si>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</si>
  <si>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</si>
  <si>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</si>
  <si>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</si>
  <si>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</si>
  <si>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</si>
  <si>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</si>
  <si>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</si>
  <si>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</si>
  <si>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</si>
  <si>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</si>
  <si>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</si>
  <si>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</si>
  <si>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</si>
  <si>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</si>
  <si>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</si>
  <si>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</si>
  <si>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</si>
  <si>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</si>
  <si>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</si>
  <si>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</si>
  <si>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</si>
  <si>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</si>
  <si>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</si>
  <si>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</si>
  <si>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</si>
  <si>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</si>
  <si>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</si>
  <si>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</si>
  <si>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</si>
  <si>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</si>
  <si>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</si>
  <si>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</si>
  <si>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</si>
  <si>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</si>
  <si>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</si>
  <si>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</si>
  <si>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</si>
  <si>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</si>
  <si>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</si>
  <si>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</si>
  <si>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</si>
  <si>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</si>
  <si>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</si>
  <si>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</si>
  <si>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</si>
  <si>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</si>
  <si>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</si>
  <si>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</si>
  <si>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</si>
  <si>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</si>
  <si>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</si>
  <si>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</si>
  <si>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</si>
  <si>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</si>
  <si>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</si>
  <si>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</si>
  <si>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</si>
  <si>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</si>
  <si>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</si>
  <si>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</si>
  <si>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</si>
  <si>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</si>
  <si>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</si>
  <si>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</si>
  <si>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</si>
  <si>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</si>
  <si>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</si>
  <si>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</si>
  <si>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</si>
  <si>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</si>
  <si>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</si>
  <si>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</si>
  <si>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</si>
  <si>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</si>
  <si>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</si>
  <si>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</si>
  <si>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</si>
  <si>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</si>
  <si>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</si>
  <si>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</si>
  <si>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</si>
  <si>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</si>
  <si>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</si>
  <si>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</si>
  <si>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</si>
  <si>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</si>
  <si>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</si>
  <si>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</si>
  <si>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</si>
  <si>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</si>
  <si>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</si>
  <si>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</si>
  <si>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</si>
  <si>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</si>
  <si>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</si>
  <si>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</si>
  <si>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</si>
  <si>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</si>
  <si>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</si>
  <si>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</si>
  <si>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</si>
  <si>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</si>
  <si>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</si>
  <si>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</si>
  <si>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</si>
  <si>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</si>
  <si>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</si>
  <si>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</si>
  <si>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</si>
  <si>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</si>
  <si>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</si>
  <si>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</si>
  <si>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</si>
  <si>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</si>
  <si>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</si>
  <si>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</si>
  <si>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</si>
  <si>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</si>
  <si>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</si>
  <si>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</si>
  <si>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</si>
  <si>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</si>
  <si>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</si>
  <si>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</si>
  <si>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</si>
  <si>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</si>
  <si>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</si>
  <si>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</si>
  <si>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</si>
  <si>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</si>
  <si>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</si>
  <si>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</si>
  <si>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</si>
  <si>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</si>
  <si>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</si>
  <si>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</si>
  <si>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</si>
  <si>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</si>
  <si>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</si>
  <si>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</si>
  <si>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</si>
  <si>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</si>
  <si>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</si>
  <si>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</si>
  <si>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</si>
  <si>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</si>
  <si>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</si>
  <si>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</si>
  <si>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</si>
  <si>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</si>
  <si>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</si>
  <si>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</si>
  <si>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</si>
  <si>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</si>
  <si>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</si>
  <si>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</si>
  <si>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</si>
  <si>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</si>
  <si>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</si>
  <si>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</si>
  <si>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</si>
  <si>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</si>
  <si>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</si>
  <si>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</si>
  <si>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</si>
  <si>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</si>
  <si>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</si>
  <si>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</si>
  <si>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</si>
  <si>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</si>
  <si>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</si>
  <si>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</si>
  <si>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</si>
  <si>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</si>
  <si>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</si>
  <si>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</si>
  <si>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</si>
  <si>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</si>
  <si>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</si>
  <si>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</si>
  <si>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</si>
  <si>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</si>
  <si>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</si>
  <si>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</si>
  <si>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</si>
  <si>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</si>
  <si>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</si>
  <si>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</si>
  <si>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</si>
  <si>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</si>
  <si>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</si>
  <si>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</si>
  <si>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</si>
  <si>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</si>
  <si>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</si>
  <si>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</si>
  <si>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</si>
  <si>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</si>
  <si>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</si>
  <si>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</si>
  <si>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</si>
  <si>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</si>
  <si>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</si>
  <si>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</si>
  <si>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</si>
  <si>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</si>
  <si>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</si>
  <si>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</si>
  <si>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</si>
  <si>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</si>
  <si>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</si>
  <si>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</si>
  <si>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</si>
  <si>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</si>
  <si>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</si>
  <si>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</si>
  <si>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</si>
  <si>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</si>
  <si>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</si>
  <si>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</si>
  <si>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</si>
  <si>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</si>
  <si>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</si>
  <si>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</si>
  <si>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</si>
  <si>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</si>
  <si>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</si>
  <si>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</si>
  <si>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</si>
  <si>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</si>
  <si>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</si>
  <si>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</si>
  <si>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</si>
  <si>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</si>
  <si>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</si>
  <si>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</si>
  <si>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</si>
  <si>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</si>
  <si>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</si>
  <si>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</si>
  <si>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</si>
  <si>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</si>
  <si>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</si>
  <si>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</si>
  <si>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</si>
  <si>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</si>
  <si>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</si>
  <si>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</si>
  <si>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</si>
  <si>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</si>
  <si>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</si>
  <si>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</si>
  <si>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</si>
  <si>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</si>
  <si>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</si>
  <si>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</si>
  <si>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</si>
  <si>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</si>
  <si>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</si>
  <si>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</si>
  <si>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</si>
  <si>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</si>
  <si>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</si>
  <si>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</si>
  <si>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</si>
  <si>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</si>
  <si>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</si>
  <si>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</si>
  <si>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</si>
  <si>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</si>
  <si>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</si>
  <si>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</si>
  <si>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</si>
  <si>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</si>
  <si>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</si>
  <si>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</si>
  <si>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</si>
  <si>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</si>
  <si>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</si>
  <si>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</si>
  <si>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</si>
  <si>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</si>
  <si>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</si>
  <si>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</si>
  <si>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</si>
  <si>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</si>
  <si>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</si>
  <si>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</si>
  <si>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</si>
  <si>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</si>
  <si>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</si>
  <si>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</si>
  <si>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</si>
  <si>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</si>
  <si>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</si>
  <si>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</si>
  <si>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</si>
  <si>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</si>
  <si>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</si>
  <si>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</si>
  <si>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</si>
  <si>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</si>
  <si>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</si>
  <si>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</si>
  <si>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</si>
  <si>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</si>
  <si>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</si>
  <si>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</si>
  <si>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</si>
  <si>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</si>
  <si>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</si>
  <si>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</si>
  <si>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</si>
  <si>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</si>
  <si>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</si>
  <si>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</si>
  <si>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</si>
  <si>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</si>
  <si>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</si>
  <si>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</si>
  <si>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</si>
  <si>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</si>
  <si>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</si>
  <si>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</si>
  <si>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</si>
  <si>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</si>
  <si>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</si>
  <si>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</si>
  <si>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</si>
  <si>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</si>
  <si>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</si>
  <si>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</si>
  <si>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</si>
  <si>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</si>
  <si>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</si>
  <si>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</si>
  <si>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</si>
  <si>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</si>
  <si>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</si>
  <si>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</si>
  <si>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</si>
  <si>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</si>
  <si>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</si>
  <si>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</si>
  <si>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</si>
  <si>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</si>
  <si>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</si>
  <si>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</si>
  <si>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</si>
  <si>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</si>
  <si>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</si>
  <si>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</si>
  <si>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</si>
  <si>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</si>
  <si>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</si>
  <si>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</si>
  <si>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</si>
  <si>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</si>
  <si>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</si>
  <si>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</si>
  <si>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</si>
  <si>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</si>
  <si>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</si>
  <si>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</si>
  <si>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</si>
  <si>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</si>
  <si>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</si>
  <si>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</si>
  <si>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</si>
  <si>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</si>
  <si>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</si>
  <si>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</si>
  <si>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</si>
  <si>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</si>
  <si>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</si>
  <si>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</si>
  <si>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</si>
  <si>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</si>
  <si>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</si>
  <si>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</si>
  <si>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</si>
  <si>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</si>
  <si>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</si>
  <si>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</si>
  <si>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</si>
  <si>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</si>
  <si>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</si>
  <si>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</si>
  <si>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</si>
  <si>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</si>
  <si>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</si>
  <si>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</si>
  <si>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</si>
  <si>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</si>
  <si>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</si>
  <si>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</si>
  <si>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</si>
  <si>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</si>
  <si>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</si>
  <si>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</si>
  <si>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</si>
  <si>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</si>
  <si>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</si>
  <si>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</si>
  <si>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</si>
  <si>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</si>
  <si>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</si>
  <si>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</si>
  <si>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</si>
  <si>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</si>
  <si>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</si>
  <si>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</si>
  <si>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</si>
  <si>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</si>
  <si>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</si>
  <si>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</si>
  <si>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</si>
  <si>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</si>
  <si>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</si>
  <si>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</si>
  <si>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</si>
  <si>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</si>
  <si>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</si>
  <si>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</si>
  <si>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</si>
  <si>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</si>
  <si>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</si>
  <si>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</si>
  <si>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</si>
  <si>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</si>
  <si>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</si>
  <si>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</si>
  <si>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</si>
  <si>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</si>
  <si>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</si>
  <si>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</si>
  <si>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</si>
  <si>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</si>
  <si>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</si>
  <si>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</si>
  <si>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</si>
  <si>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</si>
  <si>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</si>
  <si>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</si>
  <si>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</si>
  <si>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</si>
  <si>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</si>
  <si>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</si>
  <si>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</si>
  <si>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</si>
  <si>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</si>
  <si>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</si>
  <si>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</si>
  <si>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</si>
  <si>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</si>
  <si>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</si>
  <si>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</si>
  <si>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</si>
  <si>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</si>
  <si>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</si>
  <si>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</si>
  <si>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</si>
  <si>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</si>
  <si>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</si>
  <si>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</si>
  <si>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</si>
  <si>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</si>
  <si>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</si>
  <si>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</si>
  <si>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</si>
  <si>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</si>
  <si>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</si>
  <si>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</si>
  <si>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</si>
  <si>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</si>
  <si>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</si>
  <si>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</si>
  <si>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</si>
  <si>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</si>
  <si>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</si>
  <si>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</si>
  <si>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</si>
  <si>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</si>
  <si>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</si>
  <si>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</si>
  <si>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</si>
  <si>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</si>
  <si>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</si>
  <si>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</si>
  <si>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</si>
  <si>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</si>
  <si>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</si>
  <si>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</si>
  <si>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</si>
  <si>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</si>
  <si>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</si>
  <si>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</si>
  <si>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</si>
  <si>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</si>
  <si>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</si>
  <si>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</si>
  <si>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</si>
  <si>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</si>
  <si>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</si>
  <si>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</si>
  <si>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</si>
  <si>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</si>
  <si>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</si>
  <si>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</si>
  <si>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</si>
  <si>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</si>
  <si>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</si>
  <si>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</si>
  <si>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</si>
  <si>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</si>
  <si>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</si>
  <si>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</si>
  <si>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</si>
  <si>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</si>
  <si>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</si>
  <si>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</si>
  <si>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</si>
  <si>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</si>
  <si>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</si>
  <si>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</si>
  <si>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</si>
  <si>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</si>
  <si>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</si>
  <si>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</si>
  <si>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</si>
  <si>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</si>
  <si>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</si>
  <si>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</si>
  <si>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</si>
  <si>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</si>
  <si>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</si>
  <si>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</si>
  <si>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</si>
  <si>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</si>
  <si>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</si>
  <si>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</si>
  <si>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</si>
  <si>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</si>
  <si>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</si>
  <si>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</si>
  <si>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</si>
  <si>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</si>
  <si>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</si>
  <si>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</si>
  <si>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</si>
  <si>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</si>
  <si>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</si>
  <si>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</si>
  <si>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</si>
  <si>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</si>
  <si>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</si>
  <si>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</si>
  <si>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</si>
  <si>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</si>
  <si>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</si>
  <si>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</si>
  <si>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</si>
  <si>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</si>
  <si>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</si>
  <si>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</si>
  <si>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</si>
  <si>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</si>
  <si>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</si>
  <si>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</si>
  <si>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</si>
  <si>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</si>
  <si>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</si>
  <si>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</si>
  <si>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</si>
  <si>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</si>
  <si>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</si>
  <si>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</si>
  <si>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</si>
  <si>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</si>
  <si>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</si>
  <si>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</si>
  <si>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</si>
  <si>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</si>
  <si>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</si>
  <si>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</si>
  <si>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</si>
  <si>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</si>
  <si>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</si>
  <si>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</si>
  <si>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</si>
  <si>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</si>
  <si>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</si>
  <si>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</si>
  <si>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</si>
  <si>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</si>
  <si>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</si>
  <si>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</si>
  <si>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</si>
  <si>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</si>
  <si>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</si>
  <si>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</si>
  <si>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</si>
  <si>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</si>
  <si>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</si>
  <si>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</si>
  <si>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</si>
  <si>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</si>
  <si>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</si>
  <si>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</si>
  <si>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</si>
  <si>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</si>
  <si>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</si>
  <si>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</si>
  <si>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</si>
  <si>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</si>
  <si>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</si>
  <si>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</si>
  <si>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</si>
  <si>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</si>
  <si>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</si>
  <si>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</si>
  <si>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</si>
  <si>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</si>
  <si>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</si>
  <si>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</si>
  <si>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</si>
  <si>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</si>
  <si>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</si>
  <si>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</si>
  <si>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</si>
  <si>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</si>
  <si>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</si>
  <si>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</si>
  <si>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</si>
  <si>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</si>
  <si>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</si>
  <si>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</si>
  <si>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</si>
  <si>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</si>
  <si>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</si>
  <si>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</si>
  <si>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</si>
  <si>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</si>
  <si>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</si>
  <si>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</si>
  <si>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</si>
  <si>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</si>
  <si>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</si>
  <si>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</si>
  <si>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</si>
  <si>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</si>
  <si>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</si>
  <si>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</si>
  <si>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</si>
  <si>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</si>
  <si>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</si>
  <si>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</si>
  <si>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</si>
  <si>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</si>
  <si>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</si>
  <si>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</si>
  <si>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</si>
  <si>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</si>
  <si>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</si>
  <si>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</si>
  <si>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</si>
  <si>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</si>
  <si>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</si>
  <si>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</si>
  <si>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</si>
  <si>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</si>
  <si>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</si>
  <si>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</si>
  <si>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</si>
  <si>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</si>
  <si>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</si>
  <si>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</si>
  <si>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</si>
  <si>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</si>
  <si>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</si>
  <si>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</si>
  <si>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</si>
  <si>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</si>
  <si>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</si>
  <si>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</si>
  <si>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</si>
  <si>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</si>
  <si>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</si>
  <si>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</si>
  <si>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</si>
  <si>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</si>
  <si>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</si>
  <si>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</si>
  <si>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</si>
  <si>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</si>
  <si>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</si>
  <si>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</si>
  <si>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</si>
  <si>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</si>
  <si>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</si>
  <si>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</si>
  <si>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</si>
  <si>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</si>
  <si>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</si>
  <si>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</si>
  <si>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</si>
  <si>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</si>
  <si>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</si>
  <si>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</si>
  <si>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</si>
  <si>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</si>
  <si>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</si>
  <si>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</si>
  <si>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</si>
  <si>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</si>
  <si>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</si>
  <si>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</si>
  <si>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</si>
  <si>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</si>
  <si>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</si>
  <si>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</si>
  <si>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</si>
  <si>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</si>
  <si>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</si>
  <si>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</si>
  <si>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</si>
  <si>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</si>
  <si>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</si>
  <si>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</si>
  <si>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</si>
  <si>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</si>
  <si>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</si>
  <si>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</si>
  <si>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</si>
  <si>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</si>
  <si>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</si>
  <si>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</si>
  <si>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</si>
  <si>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</si>
  <si>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</si>
  <si>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</si>
  <si>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</si>
  <si>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</si>
  <si>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</si>
  <si>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</si>
  <si>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</si>
  <si>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</si>
  <si>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</si>
  <si>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</si>
  <si>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</si>
  <si>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</si>
  <si>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</si>
  <si>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</si>
  <si>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</si>
  <si>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</si>
  <si>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</si>
  <si>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</si>
  <si>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</si>
  <si>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</si>
  <si>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</si>
  <si>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</si>
  <si>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</si>
  <si>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</si>
  <si>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</si>
  <si>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</si>
  <si>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</si>
  <si>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</si>
  <si>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</si>
  <si>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</si>
  <si>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</si>
  <si>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</si>
  <si>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</si>
  <si>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</si>
  <si>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</si>
  <si>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</si>
  <si>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</si>
  <si>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</si>
  <si>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</si>
  <si>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</si>
  <si>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</si>
  <si>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</si>
  <si>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</si>
  <si>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</si>
  <si>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</si>
  <si>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</si>
  <si>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</si>
  <si>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</si>
  <si>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</si>
  <si>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</si>
  <si>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</si>
  <si>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</si>
  <si>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</si>
  <si>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</si>
  <si>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</si>
  <si>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</si>
  <si>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</si>
  <si>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</si>
  <si>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</si>
  <si>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</si>
  <si>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</si>
  <si>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</si>
  <si>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</si>
  <si>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</si>
  <si>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</si>
  <si>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</si>
  <si>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</si>
  <si>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</si>
  <si>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</si>
  <si>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</si>
  <si>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</si>
  <si>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</si>
  <si>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</si>
  <si>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</si>
  <si>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</si>
  <si>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</si>
  <si>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</si>
  <si>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</si>
  <si>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</si>
  <si>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</si>
  <si>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</si>
  <si>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</si>
  <si>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</si>
  <si>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</si>
  <si>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</si>
  <si>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</si>
  <si>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</si>
  <si>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</si>
  <si>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</si>
  <si>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</si>
  <si>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</si>
  <si>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</si>
  <si>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</si>
  <si>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</si>
  <si>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</si>
  <si>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</si>
  <si>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</si>
  <si>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</si>
  <si>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</si>
  <si>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</si>
  <si>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</si>
  <si>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</si>
  <si>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</si>
  <si>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</si>
  <si>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</si>
  <si>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</si>
  <si>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</si>
  <si>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</si>
  <si>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</si>
  <si>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</si>
  <si>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</si>
  <si>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</si>
  <si>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</si>
  <si>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</si>
  <si>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</si>
  <si>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</si>
  <si>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</si>
  <si>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</si>
  <si>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</si>
  <si>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</si>
  <si>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</si>
  <si>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</si>
  <si>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</si>
  <si>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</si>
  <si>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</si>
  <si>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</si>
  <si>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</si>
  <si>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</si>
  <si>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</si>
  <si>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</si>
  <si>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</si>
  <si>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</si>
  <si>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</si>
  <si>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</si>
  <si>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</si>
  <si>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</si>
  <si>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</si>
  <si>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</si>
  <si>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</si>
  <si>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</si>
  <si>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</si>
  <si>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</si>
  <si>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</si>
  <si>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</si>
  <si>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</si>
  <si>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</si>
  <si>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</si>
  <si>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</si>
  <si>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</si>
  <si>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</si>
  <si>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</si>
  <si>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</si>
  <si>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</si>
  <si>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</si>
  <si>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</si>
  <si>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</si>
  <si>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</si>
  <si>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</si>
  <si>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</si>
  <si>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</si>
  <si>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</si>
  <si>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</si>
  <si>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</si>
  <si>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</si>
  <si>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</si>
  <si>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</si>
  <si>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</si>
  <si>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</si>
  <si>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</si>
  <si>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</si>
  <si>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</si>
  <si>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</si>
  <si>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</si>
  <si>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</si>
  <si>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</si>
  <si>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</si>
  <si>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</si>
  <si>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</si>
  <si>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</si>
  <si>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</si>
  <si>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</si>
  <si>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</si>
  <si>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</si>
  <si>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</si>
  <si>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</si>
  <si>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</si>
  <si>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</si>
  <si>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</si>
  <si>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</si>
  <si>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</si>
  <si>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</si>
  <si>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</si>
  <si>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</si>
  <si>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</si>
  <si>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</si>
  <si>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</si>
  <si>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</si>
  <si>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</si>
  <si>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</si>
  <si>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</si>
  <si>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</si>
  <si>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</si>
  <si>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</si>
  <si>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</si>
  <si>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</si>
  <si>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</si>
  <si>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</si>
  <si>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</si>
  <si>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</si>
  <si>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</si>
  <si>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</si>
  <si>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</si>
  <si>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</si>
  <si>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</si>
  <si>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</si>
  <si>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</si>
  <si>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</si>
  <si>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</si>
  <si>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</si>
  <si>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</si>
  <si>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</si>
  <si>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</si>
  <si>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</si>
  <si>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</si>
  <si>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</si>
  <si>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</si>
  <si>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</si>
  <si>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</si>
  <si>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</si>
  <si>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</si>
  <si>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</si>
  <si>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</si>
  <si>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</si>
  <si>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</si>
  <si>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</si>
  <si>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</si>
  <si>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</si>
  <si>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</si>
  <si>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</si>
  <si>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</si>
  <si>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</si>
  <si>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</si>
  <si>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</si>
  <si>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</si>
  <si>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</si>
  <si>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</si>
  <si>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</si>
  <si>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</si>
  <si>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</si>
  <si>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</si>
  <si>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</si>
  <si>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</si>
  <si>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</si>
  <si>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</si>
  <si>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</si>
  <si>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</si>
  <si>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</si>
  <si>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</si>
  <si>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</si>
  <si>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</si>
  <si>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</si>
  <si>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</si>
  <si>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</si>
  <si>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</si>
  <si>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</si>
  <si>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</si>
  <si>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</si>
  <si>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</si>
  <si>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</si>
  <si>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</si>
  <si>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</si>
  <si>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</si>
  <si>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</si>
  <si>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</si>
  <si>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</si>
  <si>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</si>
  <si>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</si>
  <si>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</si>
  <si>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</si>
  <si>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</si>
  <si>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</si>
  <si>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</si>
  <si>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</si>
  <si>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</si>
  <si>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</si>
  <si>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</si>
  <si>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</si>
  <si>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</si>
  <si>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</si>
  <si>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</si>
  <si>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</si>
  <si>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</si>
  <si>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</si>
  <si>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</si>
  <si>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</si>
  <si>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</si>
  <si>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</si>
  <si>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</si>
  <si>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</si>
  <si>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</si>
  <si>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</si>
  <si>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</si>
  <si>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</si>
  <si>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</si>
  <si>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</si>
  <si>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</si>
  <si>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</si>
  <si>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</si>
  <si>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</si>
  <si>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</si>
  <si>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</si>
  <si>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</si>
  <si>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</si>
  <si>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</si>
  <si>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</si>
  <si>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</si>
  <si>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</si>
  <si>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</si>
  <si>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</si>
  <si>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</si>
  <si>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</si>
  <si>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</si>
  <si>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</si>
  <si>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</si>
  <si>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</si>
  <si>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</si>
  <si>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</si>
  <si>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</si>
  <si>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</si>
  <si>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</si>
  <si>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</si>
  <si>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</si>
  <si>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</si>
  <si>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</si>
  <si>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</si>
  <si>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</si>
  <si>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</si>
  <si>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</si>
  <si>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</si>
  <si>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</si>
  <si>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</si>
  <si>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</si>
  <si>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</si>
  <si>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</si>
  <si>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</si>
  <si>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</si>
  <si>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</si>
  <si>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</si>
  <si>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</si>
  <si>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</si>
  <si>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</si>
  <si>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</si>
  <si>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</si>
  <si>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</si>
  <si>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</si>
  <si>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</si>
  <si>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</si>
  <si>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</si>
  <si>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</si>
  <si>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</si>
  <si>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</si>
  <si>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</si>
  <si>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</si>
  <si>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</si>
  <si>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</si>
  <si>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</si>
  <si>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</si>
  <si>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</si>
  <si>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</si>
  <si>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</si>
  <si>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</si>
  <si>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</si>
  <si>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</si>
  <si>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</si>
  <si>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</si>
  <si>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</si>
  <si>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</si>
  <si>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</si>
  <si>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</si>
  <si>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</si>
  <si>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</si>
  <si>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</si>
  <si>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</si>
  <si>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</si>
  <si>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</si>
  <si>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</si>
  <si>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</si>
  <si>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</si>
  <si>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</si>
  <si>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</si>
  <si>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</si>
  <si>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</si>
  <si>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</si>
  <si>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</si>
  <si>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</si>
  <si>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</si>
  <si>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</si>
  <si>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</si>
  <si>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</si>
  <si>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</si>
  <si>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</si>
  <si>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</si>
  <si>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</si>
  <si>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</si>
  <si>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</si>
  <si>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</si>
  <si>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</si>
  <si>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</si>
  <si>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</si>
  <si>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</si>
  <si>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</si>
  <si>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</si>
  <si>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</si>
  <si>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</si>
  <si>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</si>
  <si>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</si>
  <si>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</si>
  <si>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</si>
  <si>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</si>
  <si>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</si>
  <si>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</si>
  <si>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</si>
  <si>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</si>
  <si>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</si>
  <si>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</si>
  <si>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</si>
  <si>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</si>
  <si>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</si>
  <si>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</si>
  <si>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</si>
  <si>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</si>
  <si>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</si>
  <si>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</si>
  <si>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</si>
  <si>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</si>
  <si>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</si>
  <si>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</si>
  <si>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</si>
  <si>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</si>
  <si>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</si>
  <si>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</si>
  <si>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</si>
  <si>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</si>
  <si>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</si>
  <si>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</si>
  <si>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</si>
  <si>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</si>
  <si>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</si>
  <si>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</si>
  <si>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</si>
  <si>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</si>
  <si>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</si>
  <si>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</si>
  <si>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</si>
  <si>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</si>
  <si>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</si>
  <si>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</si>
  <si>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</si>
  <si>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</si>
  <si>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</si>
  <si>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</si>
  <si>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</si>
  <si>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</si>
  <si>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</si>
  <si>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</si>
  <si>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</si>
  <si>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</si>
  <si>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</si>
  <si>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</si>
  <si>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</si>
  <si>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</si>
  <si>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</si>
  <si>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</si>
  <si>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</si>
  <si>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</si>
  <si>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</si>
  <si>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</si>
  <si>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</si>
  <si>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</si>
  <si>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</si>
  <si>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</si>
  <si>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</si>
  <si>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</si>
  <si>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</si>
  <si>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</si>
  <si>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</si>
  <si>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</si>
  <si>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</si>
  <si>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</si>
  <si>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</si>
  <si>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</si>
  <si>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</si>
  <si>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</si>
  <si>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</si>
  <si>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</si>
  <si>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</si>
  <si>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</si>
  <si>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</si>
  <si>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</si>
  <si>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</si>
  <si>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</si>
  <si>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</si>
  <si>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</si>
  <si>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</si>
  <si>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</si>
  <si>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</si>
  <si>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</si>
  <si>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</si>
  <si>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</si>
  <si>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</si>
  <si>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</si>
  <si>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</si>
  <si>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</si>
  <si>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</si>
  <si>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</si>
  <si>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</si>
  <si>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</si>
  <si>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</si>
  <si>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</si>
  <si>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</si>
  <si>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</si>
  <si>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</si>
  <si>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</si>
  <si>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</si>
  <si>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</si>
  <si>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</si>
  <si>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</si>
  <si>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</si>
  <si>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</si>
  <si>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</si>
  <si>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</si>
  <si>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</si>
  <si>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</si>
  <si>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</si>
  <si>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</si>
  <si>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</si>
  <si>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</si>
  <si>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</si>
  <si>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</si>
  <si>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</si>
  <si>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</si>
  <si>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</si>
  <si>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</si>
  <si>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</si>
  <si>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</si>
  <si>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</si>
  <si>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</si>
  <si>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</si>
  <si>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</si>
  <si>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</si>
  <si>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</si>
  <si>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</si>
  <si>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</si>
  <si>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</si>
  <si>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</si>
  <si>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</si>
  <si>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</si>
  <si>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</si>
  <si>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</si>
  <si>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</si>
  <si>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</si>
  <si>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</si>
  <si>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</si>
  <si>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</si>
  <si>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</si>
  <si>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</si>
  <si>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</si>
  <si>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</si>
  <si>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</si>
  <si>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</si>
  <si>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</si>
  <si>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</si>
  <si>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</si>
  <si>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</si>
  <si>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</si>
  <si>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</si>
  <si>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</si>
  <si>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</si>
  <si>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</si>
  <si>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</si>
  <si>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</si>
  <si>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</si>
  <si>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</si>
  <si>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</si>
  <si>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</si>
  <si>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</si>
  <si>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</si>
  <si>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</si>
  <si>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</si>
  <si>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</si>
  <si>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</si>
  <si>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</si>
  <si>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</si>
  <si>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</si>
  <si>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</si>
  <si>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</si>
  <si>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</si>
  <si>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</si>
  <si>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</si>
  <si>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</si>
  <si>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</si>
  <si>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</si>
  <si>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</si>
  <si>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</si>
  <si>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</si>
  <si>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</si>
  <si>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</si>
  <si>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</si>
  <si>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</si>
  <si>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</si>
  <si>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</si>
  <si>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</si>
  <si>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</si>
  <si>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</si>
  <si>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</si>
  <si>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</si>
  <si>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</si>
  <si>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</si>
  <si>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</si>
  <si>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</si>
  <si>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</si>
  <si>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</si>
  <si>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</si>
  <si>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</si>
  <si>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</si>
  <si>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</si>
  <si>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</si>
  <si>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</si>
  <si>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</si>
  <si>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</si>
  <si>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</si>
  <si>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</si>
  <si>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</si>
  <si>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</si>
  <si>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</si>
  <si>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</si>
  <si>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</si>
  <si>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</si>
  <si>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</si>
  <si>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</si>
  <si>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</si>
  <si>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</si>
  <si>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</si>
  <si>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</si>
  <si>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</si>
  <si>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</si>
  <si>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</si>
  <si>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</si>
  <si>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</si>
  <si>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</si>
  <si>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</si>
  <si>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</si>
  <si>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</si>
  <si>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</si>
  <si>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</si>
  <si>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</si>
  <si>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</si>
  <si>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</si>
  <si>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</si>
  <si>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</si>
  <si>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</si>
  <si>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</si>
  <si>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</si>
  <si>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</si>
  <si>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</si>
  <si>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</si>
  <si>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</si>
  <si>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</si>
  <si>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</si>
  <si>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</si>
  <si>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</si>
  <si>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</si>
  <si>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</si>
  <si>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</si>
  <si>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</si>
  <si>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</si>
  <si>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</si>
  <si>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</si>
  <si>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</si>
  <si>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</si>
  <si>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</si>
  <si>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</si>
  <si>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</si>
  <si>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</si>
  <si>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</si>
  <si>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</si>
  <si>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</si>
  <si>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</si>
  <si>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</si>
  <si>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</si>
  <si>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</si>
  <si>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</si>
  <si>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</si>
  <si>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</si>
  <si>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</si>
  <si>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</si>
  <si>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</si>
  <si>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</si>
  <si>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</si>
  <si>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</si>
  <si>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</si>
  <si>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</si>
  <si>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</si>
  <si>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</si>
  <si>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</si>
  <si>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</si>
  <si>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</si>
  <si>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</si>
  <si>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</si>
  <si>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</si>
  <si>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</si>
  <si>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</si>
  <si>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</si>
  <si>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</si>
  <si>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</si>
  <si>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</si>
  <si>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</si>
  <si>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</si>
  <si>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</si>
  <si>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</si>
  <si>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</si>
  <si>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</si>
  <si>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</si>
  <si>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</si>
  <si>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</si>
  <si>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</si>
  <si>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</si>
  <si>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</si>
  <si>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</si>
  <si>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</si>
  <si>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</si>
  <si>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</si>
  <si>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</si>
  <si>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</si>
  <si>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</si>
  <si>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</si>
  <si>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</si>
  <si>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</si>
  <si>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</si>
  <si>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</si>
  <si>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</si>
  <si>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</si>
  <si>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</si>
  <si>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</si>
  <si>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</si>
  <si>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</si>
  <si>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</si>
  <si>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</si>
  <si>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</si>
  <si>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</si>
  <si>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</si>
  <si>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</si>
  <si>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</si>
  <si>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</si>
  <si>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</si>
  <si>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</si>
  <si>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</si>
  <si>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</si>
  <si>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</si>
  <si>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</si>
  <si>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</si>
  <si>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</si>
  <si>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</si>
  <si>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</si>
  <si>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</si>
  <si>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</si>
  <si>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</si>
  <si>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</si>
  <si>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</si>
  <si>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</si>
  <si>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</si>
  <si>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</si>
  <si>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</si>
  <si>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</si>
  <si>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</si>
  <si>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</si>
  <si>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</si>
  <si>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</si>
  <si>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</si>
  <si>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</si>
  <si>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</si>
  <si>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</si>
  <si>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</si>
  <si>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</si>
  <si>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</si>
  <si>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</si>
  <si>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</si>
  <si>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</si>
  <si>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</si>
  <si>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</si>
  <si>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</si>
  <si>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</si>
  <si>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</si>
  <si>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</si>
  <si>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</si>
  <si>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</si>
  <si>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</si>
  <si>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</si>
  <si>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</si>
  <si>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</si>
  <si>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</si>
  <si>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</si>
  <si>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</si>
  <si>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</si>
  <si>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</si>
  <si>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</si>
  <si>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</si>
  <si>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</si>
  <si>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</si>
  <si>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</si>
  <si>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</si>
  <si>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</si>
  <si>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</si>
  <si>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</si>
  <si>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</si>
  <si>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</si>
  <si>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</si>
  <si>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</si>
  <si>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</si>
  <si>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</si>
  <si>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</si>
  <si>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</si>
  <si>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</si>
  <si>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</si>
  <si>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</si>
  <si>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</si>
  <si>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</si>
  <si>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</si>
  <si>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</si>
  <si>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</si>
  <si>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</si>
  <si>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</si>
  <si>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</si>
  <si>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</si>
  <si>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</si>
  <si>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</si>
  <si>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</si>
  <si>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</si>
  <si>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</si>
  <si>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</si>
  <si>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</si>
  <si>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</si>
  <si>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</si>
  <si>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</si>
  <si>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</si>
  <si>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</si>
  <si>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</si>
  <si>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</si>
  <si>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</si>
  <si>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</si>
  <si>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</si>
  <si>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</si>
  <si>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</si>
  <si>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</si>
  <si>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</si>
  <si>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</si>
  <si>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</si>
  <si>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</si>
  <si>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</si>
  <si>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</si>
  <si>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</si>
  <si>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</si>
  <si>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</si>
  <si>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</si>
  <si>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</si>
  <si>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</si>
  <si>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</si>
  <si>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</si>
  <si>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</si>
  <si>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</si>
  <si>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</si>
  <si>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</si>
  <si>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</si>
  <si>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</si>
  <si>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</si>
  <si>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</si>
  <si>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</si>
  <si>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</si>
  <si>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</si>
  <si>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</si>
  <si>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</si>
  <si>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</si>
  <si>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</si>
  <si>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</si>
  <si>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</si>
  <si>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</si>
  <si>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</si>
  <si>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</si>
  <si>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</si>
  <si>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</si>
  <si>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</si>
  <si>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</si>
  <si>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</si>
  <si>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</si>
  <si>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</si>
  <si>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</si>
  <si>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</si>
  <si>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</si>
  <si>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</si>
  <si>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</si>
  <si>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</si>
  <si>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</si>
  <si>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</si>
  <si>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</si>
  <si>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</si>
  <si>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</si>
  <si>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</si>
  <si>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</si>
  <si>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</si>
  <si>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</si>
  <si>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</si>
  <si>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</si>
  <si>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</si>
  <si>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</si>
  <si>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</si>
  <si>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</si>
  <si>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</si>
  <si>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</si>
  <si>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</si>
  <si>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</si>
  <si>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</si>
  <si>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</si>
  <si>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</si>
  <si>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</si>
  <si>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</si>
  <si>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</si>
  <si>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</si>
  <si>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</si>
  <si>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</si>
  <si>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</si>
  <si>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</si>
  <si>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</si>
  <si>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</si>
  <si>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</si>
  <si>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</si>
  <si>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</si>
  <si>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</si>
  <si>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</si>
  <si>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</si>
  <si>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</si>
  <si>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</si>
  <si>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</si>
  <si>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</si>
  <si>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</si>
  <si>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</si>
  <si>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</si>
  <si>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</si>
  <si>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</si>
  <si>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</si>
  <si>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</si>
  <si>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</si>
  <si>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</si>
  <si>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</si>
  <si>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</si>
  <si>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</si>
  <si>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</si>
  <si>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</si>
  <si>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</si>
  <si>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</si>
  <si>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</si>
  <si>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</si>
  <si>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</si>
  <si>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</si>
  <si>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</si>
  <si>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</si>
  <si>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</si>
  <si>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</si>
  <si>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</si>
  <si>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</si>
  <si>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</si>
  <si>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</si>
  <si>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</si>
  <si>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</si>
  <si>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</si>
  <si>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</si>
  <si>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</si>
  <si>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</si>
  <si>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</si>
  <si>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</si>
  <si>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</si>
  <si>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</si>
  <si>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</si>
  <si>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</si>
  <si>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</si>
  <si>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</si>
  <si>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</si>
  <si>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</si>
  <si>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</si>
  <si>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</si>
  <si>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</si>
  <si>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</si>
  <si>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</si>
  <si>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</si>
  <si>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</si>
  <si>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</si>
  <si>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</si>
  <si>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</si>
  <si>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</si>
  <si>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</si>
  <si>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</si>
  <si>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</si>
  <si>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</si>
  <si>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</si>
  <si>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</si>
  <si>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</si>
  <si>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</si>
  <si>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</si>
  <si>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</si>
  <si>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</si>
  <si>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</si>
  <si>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</si>
  <si>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</si>
  <si>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</si>
  <si>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</si>
  <si>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</si>
  <si>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</si>
  <si>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</si>
  <si>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</si>
  <si>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</si>
  <si>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</si>
  <si>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</si>
  <si>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</si>
  <si>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</si>
  <si>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</si>
  <si>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</si>
  <si>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</si>
  <si>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</si>
  <si>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</si>
  <si>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</si>
  <si>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</si>
  <si>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</si>
  <si>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</si>
  <si>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</si>
  <si>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</si>
  <si>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</si>
  <si>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</si>
  <si>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</si>
  <si>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</si>
  <si>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</si>
  <si>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</si>
  <si>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</si>
  <si>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</si>
  <si>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</si>
  <si>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</si>
  <si>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</si>
  <si>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</si>
  <si>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</si>
  <si>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</si>
  <si>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</si>
  <si>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</si>
  <si>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</si>
  <si>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</si>
  <si>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</si>
  <si>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</si>
  <si>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</si>
  <si>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</si>
  <si>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</si>
  <si>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</si>
  <si>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</si>
  <si>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</si>
  <si>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</si>
  <si>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</si>
  <si>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</si>
  <si>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</si>
  <si>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</si>
  <si>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</si>
  <si>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</si>
  <si>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</si>
  <si>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</si>
  <si>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</si>
  <si>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</si>
  <si>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</si>
  <si>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</si>
  <si>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</si>
  <si>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</si>
  <si>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</si>
  <si>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</si>
  <si>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</si>
  <si>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</si>
  <si>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</si>
  <si>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</si>
  <si>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</si>
  <si>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</si>
  <si>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</si>
  <si>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</si>
  <si>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</si>
  <si>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</si>
  <si>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</si>
  <si>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</si>
  <si>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</si>
  <si>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</si>
  <si>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</si>
  <si>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</si>
  <si>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</si>
  <si>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</si>
  <si>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</si>
  <si>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</si>
  <si>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</si>
  <si>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</si>
  <si>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</si>
  <si>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</si>
  <si>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</si>
  <si>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</si>
  <si>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</si>
  <si>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</si>
  <si>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</si>
  <si>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</si>
  <si>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</si>
  <si>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</si>
  <si>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</si>
  <si>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</si>
  <si>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</si>
  <si>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</si>
  <si>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</si>
  <si>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</si>
  <si>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</si>
  <si>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</si>
  <si>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</si>
  <si>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</si>
  <si>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</si>
  <si>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</si>
  <si>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</si>
  <si>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</si>
  <si>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</si>
  <si>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</si>
  <si>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</si>
  <si>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</si>
  <si>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</si>
  <si>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</si>
  <si>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</si>
  <si>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</si>
  <si>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</si>
  <si>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</si>
  <si>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</si>
  <si>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</si>
  <si>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</si>
  <si>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</si>
  <si>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</si>
  <si>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</si>
  <si>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</si>
  <si>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</si>
  <si>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</si>
  <si>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</si>
  <si>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</si>
  <si>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</si>
  <si>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</si>
  <si>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</si>
  <si>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</si>
  <si>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</si>
  <si>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</si>
  <si>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</si>
  <si>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</si>
  <si>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</si>
  <si>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</si>
  <si>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</si>
  <si>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</si>
  <si>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</si>
  <si>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</si>
  <si>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</si>
  <si>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</si>
  <si>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</si>
  <si>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</si>
  <si>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</si>
  <si>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</si>
  <si>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</si>
  <si>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</si>
  <si>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</si>
  <si>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</si>
  <si>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</si>
  <si>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</si>
  <si>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</si>
  <si>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</si>
  <si>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</si>
  <si>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</si>
  <si>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</si>
  <si>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</si>
  <si>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</si>
  <si>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</si>
  <si>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</si>
  <si>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</si>
  <si>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</si>
  <si>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</si>
  <si>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</si>
  <si>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</si>
  <si>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</si>
  <si>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</si>
  <si>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</si>
  <si>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</si>
  <si>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</si>
  <si>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</si>
  <si>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</si>
  <si>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</si>
  <si>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</si>
  <si>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</si>
  <si>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</si>
  <si>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</si>
  <si>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</si>
  <si>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</si>
  <si>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</si>
  <si>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</si>
  <si>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</si>
  <si>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</si>
  <si>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</si>
  <si>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</si>
  <si>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</si>
  <si>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</si>
  <si>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</si>
  <si>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</si>
  <si>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</si>
  <si>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</si>
  <si>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</si>
  <si>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</si>
  <si>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</si>
  <si>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</si>
  <si>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</si>
  <si>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</si>
  <si>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</si>
  <si>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</si>
  <si>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</si>
  <si>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</si>
  <si>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</si>
  <si>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</si>
  <si>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</si>
  <si>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</si>
  <si>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</si>
  <si>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</si>
  <si>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</si>
  <si>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</si>
  <si>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</si>
  <si>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</si>
  <si>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</si>
  <si>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</si>
  <si>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</si>
  <si>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</si>
  <si>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</si>
  <si>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</si>
  <si>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</si>
  <si>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</si>
  <si>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</si>
  <si>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</si>
  <si>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</si>
  <si>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</si>
  <si>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</si>
  <si>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</si>
  <si>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</si>
  <si>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</si>
  <si>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</si>
  <si>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</si>
  <si>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</si>
  <si>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</si>
  <si>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</si>
  <si>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</si>
  <si>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</si>
  <si>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</si>
  <si>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</si>
  <si>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</si>
  <si>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</si>
  <si>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</si>
  <si>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</si>
  <si>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</si>
  <si>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</si>
  <si>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</si>
  <si>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</si>
  <si>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</si>
  <si>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</si>
  <si>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</si>
  <si>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</si>
  <si>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</si>
  <si>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</si>
  <si>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</si>
  <si>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</si>
  <si>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</si>
  <si>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</si>
  <si>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</si>
  <si>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</si>
  <si>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</si>
  <si>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</si>
  <si>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</si>
  <si>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</si>
  <si>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</si>
  <si>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</si>
  <si>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</si>
  <si>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</si>
  <si>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</si>
  <si>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</si>
  <si>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</si>
  <si>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</si>
  <si>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</si>
  <si>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</si>
  <si>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</si>
  <si>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</si>
  <si>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</si>
  <si>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</si>
  <si>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</si>
  <si>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</si>
  <si>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</si>
  <si>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</si>
  <si>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</si>
  <si>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</si>
  <si>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</si>
  <si>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</si>
  <si>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</si>
  <si>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</si>
  <si>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</si>
  <si>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</si>
  <si>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</si>
  <si>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</si>
  <si>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</si>
  <si>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</si>
  <si>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</si>
  <si>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</si>
  <si>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</si>
  <si>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</si>
  <si>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</si>
  <si>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</si>
  <si>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</si>
  <si>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</si>
  <si>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</si>
  <si>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</si>
  <si>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</si>
  <si>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</si>
  <si>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</si>
  <si>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</si>
  <si>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</si>
  <si>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</si>
  <si>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</si>
  <si>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</si>
  <si>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</si>
  <si>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</si>
  <si>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</si>
  <si>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</si>
  <si>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</si>
  <si>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</si>
  <si>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</si>
  <si>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</si>
  <si>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</si>
  <si>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</si>
  <si>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</si>
  <si>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</si>
  <si>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</si>
  <si>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</si>
  <si>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</si>
  <si>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</si>
  <si>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</si>
  <si>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</si>
  <si>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</si>
  <si>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</si>
  <si>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</si>
  <si>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</si>
  <si>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</si>
  <si>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</si>
  <si>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</si>
  <si>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</si>
  <si>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</si>
  <si>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</si>
  <si>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</si>
  <si>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</si>
  <si>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</si>
  <si>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</si>
  <si>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</si>
  <si>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</si>
  <si>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</si>
  <si>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</si>
  <si>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</si>
  <si>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</si>
  <si>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</si>
  <si>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</si>
  <si>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</si>
  <si>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</si>
  <si>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</si>
  <si>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</si>
  <si>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</si>
  <si>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</si>
  <si>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</si>
  <si>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</si>
  <si>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</si>
  <si>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</si>
  <si>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</si>
  <si>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</si>
  <si>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</si>
  <si>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</si>
  <si>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</si>
  <si>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</si>
  <si>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</si>
  <si>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</si>
  <si>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</si>
  <si>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</si>
  <si>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</si>
  <si>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</si>
  <si>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</si>
  <si>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</si>
  <si>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</si>
  <si>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</si>
  <si>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</si>
  <si>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</si>
  <si>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</si>
  <si>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</si>
  <si>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</si>
  <si>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</si>
  <si>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</si>
  <si>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</si>
  <si>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</si>
  <si>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</si>
  <si>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</si>
  <si>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</si>
  <si>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</si>
  <si>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</si>
  <si>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</si>
  <si>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</si>
  <si>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</si>
  <si>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</si>
  <si>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</si>
  <si>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</si>
  <si>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</si>
  <si>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</si>
  <si>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</si>
  <si>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</si>
  <si>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</si>
  <si>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</si>
  <si>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</si>
  <si>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</si>
  <si>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</si>
  <si>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</si>
  <si>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</si>
  <si>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</si>
  <si>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</si>
  <si>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</si>
  <si>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</si>
  <si>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</si>
  <si>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</si>
  <si>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</si>
  <si>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</si>
  <si>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</si>
  <si>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</si>
  <si>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</si>
  <si>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</si>
  <si>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</si>
  <si>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</si>
  <si>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</si>
  <si>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</si>
  <si>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</si>
  <si>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</si>
  <si>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</si>
  <si>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</si>
  <si>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</si>
  <si>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</si>
  <si>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</si>
  <si>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</si>
  <si>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</si>
  <si>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</si>
  <si>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</si>
  <si>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</si>
  <si>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</si>
  <si>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</si>
  <si>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</si>
  <si>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</si>
  <si>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</si>
  <si>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</si>
  <si>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</si>
  <si>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</si>
  <si>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</si>
  <si>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</si>
  <si>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</si>
  <si>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</si>
  <si>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</si>
  <si>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</si>
  <si>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</si>
  <si>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</si>
  <si>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</si>
  <si>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</si>
  <si>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</si>
  <si>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</si>
  <si>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</si>
  <si>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</si>
  <si>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</si>
  <si>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</si>
  <si>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</si>
  <si>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</si>
  <si>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</si>
  <si>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</si>
  <si>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</si>
  <si>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</si>
  <si>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</si>
  <si>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</si>
  <si>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</si>
  <si>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</si>
  <si>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</si>
  <si>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</si>
  <si>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</si>
  <si>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</si>
  <si>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</si>
  <si>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</si>
  <si>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</si>
  <si>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</si>
  <si>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</si>
  <si>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</si>
  <si>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</si>
  <si>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</si>
  <si>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</si>
  <si>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</si>
  <si>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</si>
  <si>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</si>
  <si>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</si>
  <si>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</si>
  <si>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</si>
  <si>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</si>
  <si>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</si>
  <si>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</si>
  <si>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</si>
  <si>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</si>
  <si>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</si>
  <si>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</si>
  <si>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</si>
  <si>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</si>
  <si>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</si>
  <si>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</si>
  <si>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</si>
  <si>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</si>
  <si>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</si>
  <si>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</si>
  <si>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</si>
  <si>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</si>
  <si>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</si>
  <si>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</si>
  <si>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</si>
  <si>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</si>
  <si>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</si>
  <si>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</si>
  <si>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</si>
  <si>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</si>
  <si>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</si>
  <si>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</si>
  <si>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</si>
  <si>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</si>
  <si>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</si>
  <si>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</si>
  <si>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</si>
  <si>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</si>
  <si>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</si>
  <si>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</si>
  <si>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</si>
  <si>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</si>
  <si>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</si>
  <si>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</si>
  <si>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</si>
  <si>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</si>
  <si>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</si>
  <si>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</si>
  <si>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</si>
  <si>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</si>
  <si>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</si>
  <si>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</si>
  <si>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</si>
  <si>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</si>
  <si>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</si>
  <si>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</si>
  <si>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</si>
  <si>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</si>
  <si>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</si>
  <si>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</si>
  <si>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</si>
  <si>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</si>
  <si>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</si>
  <si>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</si>
  <si>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</si>
  <si>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</si>
  <si>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</si>
  <si>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</si>
  <si>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</si>
  <si>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</si>
  <si>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</si>
  <si>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</si>
  <si>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</si>
  <si>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</si>
  <si>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</si>
  <si>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</si>
  <si>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</si>
  <si>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</si>
  <si>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</si>
  <si>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</si>
  <si>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</si>
  <si>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</si>
  <si>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</si>
  <si>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</si>
  <si>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</si>
  <si>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</si>
  <si>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</si>
  <si>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</si>
  <si>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</si>
  <si>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</si>
  <si>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</si>
  <si>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</si>
  <si>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</si>
  <si>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</si>
  <si>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</si>
  <si>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</si>
  <si>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</si>
  <si>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</si>
  <si>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</si>
  <si>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</si>
  <si>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</si>
  <si>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</si>
  <si>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</si>
  <si>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</si>
  <si>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</si>
  <si>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</si>
  <si>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</si>
  <si>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</si>
  <si>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</si>
  <si>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</si>
  <si>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</si>
  <si>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</si>
  <si>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</si>
  <si>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</si>
  <si>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</si>
  <si>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</si>
  <si>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</si>
  <si>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</si>
  <si>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</si>
  <si>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</si>
  <si>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</si>
  <si>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</si>
  <si>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</si>
  <si>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</si>
  <si>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</si>
  <si>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</si>
  <si>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</si>
  <si>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</si>
  <si>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</si>
  <si>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</si>
  <si>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</si>
  <si>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</si>
  <si>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</si>
  <si>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</si>
  <si>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</si>
  <si>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</si>
  <si>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</si>
  <si>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</si>
  <si>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</si>
  <si>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</si>
  <si>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</si>
  <si>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</si>
  <si>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</si>
  <si>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</si>
  <si>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</si>
  <si>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</si>
  <si>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</si>
  <si>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</si>
  <si>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</si>
  <si>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</si>
  <si>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</si>
  <si>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</si>
  <si>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</si>
  <si>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</si>
  <si>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</si>
  <si>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</si>
  <si>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</si>
  <si>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</si>
  <si>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</si>
  <si>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</si>
  <si>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</si>
  <si>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</si>
  <si>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</si>
  <si>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</si>
  <si>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</si>
  <si>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</si>
  <si>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</si>
  <si>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</si>
  <si>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</si>
  <si>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</si>
  <si>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</si>
  <si>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</si>
  <si>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</si>
  <si>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</si>
  <si>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</si>
  <si>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</si>
  <si>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</si>
  <si>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</si>
  <si>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</si>
  <si>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</si>
  <si>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</si>
  <si>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</si>
  <si>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</si>
  <si>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</si>
  <si>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</si>
  <si>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</si>
  <si>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</si>
  <si>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</si>
  <si>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</si>
  <si>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</si>
  <si>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</si>
  <si>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</si>
  <si>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</si>
  <si>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</si>
  <si>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</si>
  <si>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</si>
  <si>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</si>
  <si>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</si>
  <si>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</si>
  <si>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</si>
  <si>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</si>
  <si>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</si>
  <si>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</si>
  <si>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</si>
  <si>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</si>
  <si>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</si>
  <si>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</si>
  <si>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</si>
  <si>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</si>
  <si>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</si>
  <si>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</si>
  <si>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</si>
  <si>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</si>
  <si>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</si>
  <si>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</si>
  <si>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</si>
  <si>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</si>
  <si>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</si>
  <si>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</si>
  <si>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</si>
  <si>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</si>
  <si>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</si>
  <si>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</si>
  <si>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</si>
  <si>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</si>
  <si>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</si>
  <si>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</si>
  <si>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</si>
  <si>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</si>
  <si>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</si>
  <si>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</si>
  <si>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</si>
  <si>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</si>
  <si>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</si>
  <si>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</si>
  <si>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</si>
  <si>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</si>
  <si>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</si>
  <si>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</si>
  <si>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</si>
  <si>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</si>
  <si>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</si>
  <si>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</si>
  <si>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</si>
  <si>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</si>
  <si>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</si>
  <si>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</si>
  <si>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</si>
  <si>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</si>
  <si>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</si>
  <si>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</si>
  <si>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</si>
  <si>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</si>
  <si>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</si>
  <si>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</si>
  <si>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</si>
  <si>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</si>
  <si>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</si>
  <si>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</si>
  <si>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</si>
  <si>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</si>
  <si>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</si>
  <si>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</si>
  <si>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</si>
  <si>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</si>
  <si>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</si>
  <si>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</si>
  <si>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</si>
  <si>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</si>
  <si>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</si>
  <si>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</si>
  <si>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</si>
  <si>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</si>
  <si>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</si>
  <si>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</si>
  <si>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</si>
  <si>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</si>
  <si>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</si>
  <si>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</si>
  <si>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</si>
  <si>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</si>
  <si>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</si>
  <si>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</si>
  <si>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</si>
  <si>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</si>
  <si>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</si>
  <si>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</si>
  <si>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</si>
  <si>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</si>
  <si>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</si>
  <si>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</si>
  <si>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</si>
  <si>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</si>
  <si>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</si>
  <si>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</si>
  <si>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</si>
  <si>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</si>
  <si>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</si>
  <si>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</si>
  <si>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</si>
  <si>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</si>
  <si>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</si>
  <si>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</si>
  <si>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</si>
  <si>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</si>
  <si>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</si>
  <si>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</si>
  <si>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</si>
  <si>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</si>
  <si>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</si>
  <si>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</si>
  <si>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</si>
  <si>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</si>
  <si>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</si>
  <si>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</si>
  <si>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</si>
  <si>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</si>
  <si>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</si>
  <si>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</si>
  <si>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</si>
  <si>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</si>
  <si>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</si>
  <si>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</si>
  <si>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</si>
  <si>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</si>
  <si>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</si>
  <si>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</si>
  <si>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</si>
  <si>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</si>
  <si>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</si>
  <si>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</si>
  <si>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</si>
  <si>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</si>
  <si>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</si>
  <si>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</si>
  <si>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</si>
  <si>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</si>
  <si>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</si>
  <si>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</si>
  <si>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</si>
  <si>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</si>
  <si>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</si>
  <si>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</si>
  <si>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</si>
  <si>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</si>
  <si>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</si>
  <si>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</si>
  <si>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</si>
  <si>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</si>
  <si>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</si>
  <si>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</si>
  <si>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</si>
  <si>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</si>
  <si>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</si>
  <si>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</si>
  <si>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</si>
  <si>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</si>
  <si>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</si>
  <si>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</si>
  <si>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</si>
  <si>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</si>
  <si>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</si>
  <si>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</si>
  <si>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</si>
  <si>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</si>
  <si>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</si>
  <si>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</si>
  <si>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</si>
  <si>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</si>
  <si>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</si>
  <si>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</si>
  <si>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</si>
  <si>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</si>
  <si>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</si>
  <si>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</si>
  <si>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</si>
  <si>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</si>
  <si>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</si>
  <si>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</si>
  <si>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</si>
  <si>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</si>
  <si>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</si>
  <si>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</si>
  <si>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</si>
  <si>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</si>
  <si>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</si>
  <si>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</si>
  <si>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</si>
  <si>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</si>
  <si>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</si>
  <si>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</si>
  <si>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</si>
  <si>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</si>
  <si>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</si>
  <si>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</si>
  <si>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</si>
  <si>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</si>
  <si>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</si>
  <si>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</si>
  <si>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</si>
  <si>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</si>
  <si>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</si>
  <si>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</si>
  <si>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</si>
  <si>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</si>
  <si>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</si>
  <si>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</si>
  <si>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</si>
  <si>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</si>
  <si>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</si>
  <si>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</si>
  <si>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</si>
  <si>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</si>
  <si>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</si>
  <si>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</si>
  <si>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</si>
  <si>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</si>
  <si>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</si>
  <si>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</si>
  <si>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</si>
  <si>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</si>
  <si>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</si>
  <si>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</si>
  <si>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</si>
  <si>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</si>
  <si>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</si>
  <si>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</si>
  <si>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</si>
  <si>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</si>
  <si>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</si>
  <si>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</si>
  <si>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</si>
  <si>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</si>
  <si>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</si>
  <si>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</si>
  <si>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</si>
  <si>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</si>
  <si>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</si>
  <si>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</si>
  <si>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</si>
  <si>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</si>
  <si>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</si>
  <si>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</si>
  <si>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</si>
  <si>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</si>
  <si>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</si>
  <si>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</si>
  <si>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</si>
  <si>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</si>
  <si>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</si>
  <si>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</si>
  <si>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</si>
  <si>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</si>
  <si>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</si>
  <si>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</si>
  <si>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</si>
  <si>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</si>
  <si>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</si>
  <si>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</si>
  <si>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</si>
  <si>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</si>
  <si>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</si>
  <si>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</si>
  <si>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</si>
  <si>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</si>
  <si>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</si>
  <si>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</si>
  <si>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</si>
  <si>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</si>
  <si>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</si>
  <si>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</si>
  <si>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</si>
  <si>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</si>
  <si>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</si>
  <si>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</si>
  <si>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</si>
  <si>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</si>
  <si>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</si>
  <si>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</si>
  <si>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</si>
  <si>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</si>
  <si>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</si>
  <si>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</si>
  <si>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</si>
  <si>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</si>
  <si>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</si>
  <si>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</si>
  <si>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</si>
  <si>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</si>
  <si>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</si>
  <si>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</si>
  <si>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</si>
  <si>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</si>
  <si>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</si>
  <si>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</si>
  <si>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</si>
  <si>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</si>
  <si>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</si>
  <si>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</si>
  <si>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</si>
  <si>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</si>
  <si>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</si>
  <si>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</si>
  <si>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</si>
  <si>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</si>
  <si>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</si>
  <si>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</si>
  <si>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</si>
  <si>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</si>
  <si>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</si>
  <si>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</si>
  <si>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</si>
  <si>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</si>
  <si>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</si>
  <si>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</si>
  <si>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</si>
  <si>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</si>
  <si>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</si>
  <si>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</si>
  <si>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</si>
  <si>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</si>
  <si>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</si>
  <si>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</si>
  <si>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</si>
  <si>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</si>
  <si>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</si>
  <si>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</si>
  <si>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</si>
  <si>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</si>
  <si>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</si>
  <si>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</si>
  <si>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</si>
  <si>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</si>
  <si>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</si>
  <si>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</si>
  <si>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</si>
  <si>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</si>
  <si>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</si>
  <si>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</si>
  <si>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</si>
  <si>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</si>
  <si>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</si>
  <si>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</si>
  <si>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</si>
  <si>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</si>
  <si>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</si>
  <si>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</si>
  <si>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</si>
  <si>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</si>
  <si>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</si>
  <si>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</si>
  <si>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</si>
  <si>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</si>
  <si>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</si>
  <si>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</si>
  <si>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</si>
  <si>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</si>
  <si>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</si>
  <si>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</si>
  <si>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</si>
  <si>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</si>
  <si>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</si>
  <si>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</si>
  <si>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</si>
  <si>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</si>
  <si>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</si>
  <si>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</si>
  <si>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</si>
  <si>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</si>
  <si>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</si>
  <si>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</si>
  <si>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</si>
  <si>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</si>
  <si>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</si>
  <si>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</si>
  <si>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</si>
  <si>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</si>
  <si>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</si>
  <si>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</si>
  <si>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</si>
  <si>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</si>
  <si>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</si>
  <si>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</si>
  <si>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</si>
  <si>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</si>
  <si>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</si>
  <si>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</si>
  <si>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</si>
  <si>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</si>
  <si>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</si>
  <si>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</si>
  <si>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</si>
  <si>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</si>
  <si>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</si>
  <si>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</si>
  <si>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</si>
  <si>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</si>
  <si>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</si>
  <si>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</si>
  <si>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</si>
  <si>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</si>
  <si>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</si>
  <si>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</si>
  <si>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</si>
  <si>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</si>
  <si>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</si>
  <si>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</si>
  <si>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</si>
  <si>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</si>
  <si>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</si>
  <si>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</si>
  <si>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</si>
  <si>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</si>
  <si>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</si>
  <si>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</si>
  <si>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</si>
  <si>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</si>
  <si>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</si>
  <si>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</si>
  <si>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</si>
  <si>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</si>
  <si>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</si>
  <si>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</si>
  <si>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</si>
  <si>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</si>
  <si>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</si>
  <si>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</si>
  <si>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</si>
  <si>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</si>
  <si>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</si>
  <si>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</si>
  <si>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</si>
  <si>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</si>
  <si>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</si>
  <si>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</si>
  <si>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</si>
  <si>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</si>
  <si>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</si>
  <si>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</si>
  <si>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</si>
  <si>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</si>
  <si>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</si>
  <si>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</si>
  <si>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</si>
  <si>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</si>
  <si>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</si>
  <si>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</si>
  <si>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</si>
  <si>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</si>
  <si>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</si>
  <si>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</si>
  <si>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</si>
  <si>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</si>
  <si>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</si>
  <si>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</si>
  <si>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</si>
  <si>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</si>
  <si>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</si>
  <si>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</si>
  <si>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</si>
  <si>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</si>
  <si>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</si>
  <si>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</si>
  <si>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</si>
  <si>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</si>
  <si>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</si>
  <si>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</si>
  <si>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</si>
  <si>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</si>
  <si>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</si>
  <si>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</si>
  <si>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</si>
  <si>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</si>
  <si>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</si>
  <si>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</si>
  <si>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</si>
  <si>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</si>
  <si>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</si>
  <si>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</si>
  <si>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</si>
  <si>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</si>
  <si>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</si>
  <si>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</si>
  <si>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</si>
  <si>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</si>
  <si>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</si>
  <si>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</si>
  <si>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</si>
  <si>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</si>
  <si>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</si>
  <si>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</si>
  <si>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</si>
  <si>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</si>
  <si>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</si>
  <si>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</si>
  <si>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</si>
  <si>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</si>
  <si>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</si>
  <si>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</si>
  <si>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</si>
  <si>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</si>
  <si>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</si>
  <si>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</si>
  <si>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</si>
  <si>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</si>
  <si>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</si>
  <si>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</si>
  <si>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</si>
  <si>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</si>
  <si>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</si>
  <si>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</si>
  <si>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</si>
  <si>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</si>
  <si>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</si>
  <si>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</si>
  <si>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</si>
  <si>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</si>
  <si>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</si>
  <si>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</si>
  <si>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</si>
  <si>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</si>
  <si>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</si>
  <si>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</si>
  <si>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</si>
  <si>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</si>
  <si>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</si>
  <si>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</si>
  <si>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</si>
  <si>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</si>
  <si>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</si>
  <si>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</si>
  <si>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</si>
  <si>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</si>
  <si>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</si>
  <si>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</si>
  <si>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</si>
  <si>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</si>
  <si>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</si>
  <si>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</si>
  <si>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</si>
  <si>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</si>
  <si>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</si>
  <si>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</si>
  <si>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</si>
  <si>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</si>
  <si>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</si>
  <si>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</si>
  <si>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</si>
  <si>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</si>
  <si>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</si>
  <si>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</si>
  <si>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</si>
  <si>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</si>
  <si>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</si>
  <si>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</si>
  <si>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</si>
  <si>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</si>
  <si>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</si>
  <si>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</si>
  <si>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</si>
  <si>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</si>
  <si>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</si>
  <si>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</si>
  <si>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</si>
  <si>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</si>
  <si>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</si>
  <si>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</si>
  <si>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</si>
  <si>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</si>
  <si>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</si>
  <si>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</si>
  <si>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</si>
  <si>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</si>
  <si>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</si>
  <si>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</si>
  <si>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</si>
  <si>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</si>
  <si>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</si>
  <si>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</si>
  <si>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</si>
  <si>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</si>
  <si>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</si>
  <si>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</si>
  <si>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</si>
  <si>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</si>
  <si>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</si>
  <si>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</si>
  <si>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</si>
  <si>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</si>
  <si>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</si>
  <si>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</si>
  <si>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</si>
  <si>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</si>
  <si>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</si>
  <si>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</si>
  <si>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</si>
  <si>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</si>
  <si>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</si>
  <si>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</si>
  <si>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</si>
  <si>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</si>
  <si>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</si>
  <si>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</si>
  <si>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</si>
  <si>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</si>
  <si>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</si>
  <si>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</si>
  <si>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</si>
  <si>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</si>
  <si>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</si>
  <si>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</si>
  <si>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</si>
  <si>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</si>
  <si>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</si>
  <si>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</si>
  <si>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</si>
  <si>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</si>
  <si>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</si>
  <si>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</si>
  <si>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</si>
  <si>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</si>
  <si>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</si>
  <si>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</si>
  <si>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</si>
  <si>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</si>
  <si>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</si>
  <si>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</si>
  <si>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</si>
  <si>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</si>
  <si>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</si>
  <si>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</si>
  <si>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</si>
  <si>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</si>
  <si>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</si>
  <si>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</si>
  <si>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</si>
  <si>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</si>
  <si>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</si>
  <si>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</si>
  <si>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</si>
  <si>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</si>
  <si>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</si>
  <si>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</si>
  <si>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</si>
  <si>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</si>
  <si>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</si>
  <si>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</si>
  <si>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</si>
  <si>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</si>
  <si>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</si>
  <si>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</si>
  <si>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</si>
  <si>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</si>
  <si>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</si>
  <si>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</si>
  <si>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</si>
  <si>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</si>
  <si>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</si>
  <si>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</si>
  <si>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</si>
  <si>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</si>
  <si>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</si>
  <si>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</si>
  <si>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</si>
  <si>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</si>
  <si>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</si>
  <si>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</si>
  <si>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</si>
  <si>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</si>
  <si>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</si>
  <si>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</si>
  <si>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</si>
  <si>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</si>
  <si>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</si>
  <si>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</si>
  <si>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</si>
  <si>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</si>
  <si>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</si>
  <si>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</si>
  <si>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</si>
  <si>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</si>
  <si>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</si>
  <si>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</si>
  <si>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</si>
  <si>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</si>
  <si>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</si>
  <si>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</si>
  <si>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</si>
  <si>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</si>
  <si>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</si>
  <si>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</si>
  <si>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</si>
  <si>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</si>
  <si>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</si>
  <si>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</si>
  <si>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</si>
  <si>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</si>
  <si>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</si>
  <si>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</si>
  <si>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</si>
  <si>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</si>
  <si>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</si>
  <si>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</si>
  <si>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</si>
  <si>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</si>
  <si>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</si>
  <si>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</si>
  <si>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</si>
  <si>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</si>
  <si>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</si>
  <si>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</si>
  <si>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</si>
  <si>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</si>
  <si>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</si>
  <si>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</si>
  <si>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</si>
  <si>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</si>
  <si>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</si>
  <si>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</si>
  <si>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</si>
  <si>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</si>
  <si>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</si>
  <si>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</si>
  <si>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</si>
  <si>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</si>
  <si>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</si>
  <si>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</si>
  <si>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</si>
  <si>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</si>
  <si>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</si>
  <si>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</si>
  <si>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</si>
  <si>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</si>
  <si>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</si>
  <si>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</si>
  <si>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</si>
  <si>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</si>
  <si>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</si>
  <si>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</si>
  <si>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</si>
  <si>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</si>
  <si>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</si>
  <si>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</si>
  <si>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</si>
  <si>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</si>
  <si>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</si>
  <si>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</si>
  <si>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</si>
  <si>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</si>
  <si>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</si>
  <si>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</si>
  <si>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</si>
  <si>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</si>
  <si>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</si>
  <si>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</si>
  <si>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</si>
  <si>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</si>
  <si>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</si>
  <si>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</si>
  <si>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</si>
  <si>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</si>
  <si>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</si>
  <si>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</si>
  <si>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</si>
  <si>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</si>
  <si>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</si>
  <si>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</si>
  <si>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</si>
  <si>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</si>
  <si>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</si>
  <si>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</si>
  <si>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</si>
  <si>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</si>
  <si>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</si>
  <si>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</si>
  <si>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</si>
  <si>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</si>
  <si>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</si>
  <si>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</si>
  <si>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</si>
  <si>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</si>
  <si>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</si>
  <si>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</si>
  <si>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</si>
  <si>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</si>
  <si>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</si>
  <si>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</si>
  <si>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</si>
  <si>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</si>
  <si>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</si>
  <si>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</si>
  <si>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</si>
  <si>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</si>
  <si>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</si>
  <si>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</si>
  <si>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</si>
  <si>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</si>
  <si>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</si>
  <si>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</si>
  <si>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</si>
  <si>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</si>
  <si>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</si>
  <si>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</si>
  <si>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</si>
  <si>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</si>
  <si>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</si>
  <si>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</si>
  <si>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</si>
  <si>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</si>
  <si>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</si>
  <si>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</si>
  <si>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</si>
  <si>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</si>
  <si>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</si>
  <si>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</si>
  <si>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</si>
  <si>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</si>
  <si>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</si>
  <si>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</si>
  <si>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</si>
  <si>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</si>
  <si>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</si>
  <si>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</si>
  <si>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</si>
  <si>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</si>
  <si>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</si>
  <si>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</si>
  <si>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</si>
  <si>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</si>
  <si>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</si>
  <si>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</si>
  <si>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</si>
  <si>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</si>
  <si>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</si>
  <si>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</si>
  <si>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</si>
  <si>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</si>
  <si>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</si>
  <si>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</si>
  <si>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</si>
  <si>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</si>
  <si>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</si>
  <si>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</si>
  <si>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</si>
  <si>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</si>
  <si>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</si>
  <si>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</si>
  <si>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</si>
  <si>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</si>
  <si>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</si>
  <si>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</si>
  <si>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</si>
  <si>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</si>
  <si>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</si>
  <si>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</si>
  <si>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</si>
  <si>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</si>
  <si>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</si>
  <si>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</si>
  <si>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</si>
  <si>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</si>
  <si>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</si>
  <si>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</si>
  <si>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</si>
  <si>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</si>
  <si>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</si>
  <si>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</si>
  <si>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</si>
  <si>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</si>
  <si>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</si>
  <si>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</si>
  <si>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</si>
  <si>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</si>
  <si>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</si>
  <si>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</si>
  <si>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</si>
  <si>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</si>
  <si>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</si>
  <si>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</si>
  <si>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</si>
  <si>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</si>
  <si>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</si>
  <si>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</si>
  <si>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</si>
  <si>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</si>
  <si>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</si>
  <si>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</si>
  <si>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</si>
  <si>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</si>
  <si>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</si>
  <si>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</si>
  <si>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</si>
  <si>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</si>
  <si>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</si>
  <si>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</si>
  <si>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</si>
  <si>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</si>
  <si>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</si>
  <si>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</si>
  <si>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</si>
  <si>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</si>
  <si>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</si>
  <si>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</si>
  <si>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</si>
  <si>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</si>
  <si>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</si>
  <si>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</si>
  <si>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</si>
  <si>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</si>
  <si>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</si>
  <si>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</si>
  <si>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</si>
  <si>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</si>
  <si>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</si>
  <si>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</si>
  <si>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</si>
  <si>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</si>
  <si>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</si>
  <si>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</si>
  <si>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</si>
  <si>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</si>
  <si>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</si>
  <si>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</si>
  <si>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</si>
  <si>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</si>
  <si>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</si>
  <si>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</si>
  <si>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</si>
  <si>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</si>
  <si>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</si>
  <si>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</si>
  <si>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</si>
  <si>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</si>
  <si>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</si>
  <si>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</si>
  <si>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</si>
  <si>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</si>
  <si>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</si>
  <si>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</si>
  <si>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</si>
  <si>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</si>
  <si>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</si>
  <si>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</si>
  <si>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</si>
  <si>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</si>
  <si>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</si>
  <si>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</si>
  <si>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</si>
  <si>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</si>
  <si>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</si>
  <si>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</si>
  <si>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</si>
  <si>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</si>
  <si>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</si>
  <si>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</si>
  <si>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</si>
  <si>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</si>
  <si>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</si>
  <si>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</si>
  <si>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</si>
  <si>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</si>
  <si>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</si>
  <si>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</si>
  <si>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</si>
  <si>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</si>
  <si>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</si>
  <si>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</si>
  <si>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</si>
  <si>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</si>
  <si>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</si>
  <si>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</si>
  <si>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</si>
  <si>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</si>
  <si>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</si>
  <si>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</si>
  <si>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</si>
  <si>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</si>
  <si>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</si>
  <si>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</si>
  <si>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</si>
  <si>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</si>
  <si>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</si>
  <si>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</si>
  <si>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</si>
  <si>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</si>
  <si>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</si>
  <si>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</si>
  <si>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</si>
  <si>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</si>
  <si>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</si>
  <si>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</si>
  <si>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</si>
  <si>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</si>
  <si>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</si>
  <si>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</si>
  <si>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</si>
  <si>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</si>
  <si>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</si>
  <si>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</si>
  <si>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</si>
  <si>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</si>
  <si>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</si>
  <si>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</si>
  <si>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</si>
  <si>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</si>
  <si>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</si>
  <si>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</si>
  <si>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</si>
  <si>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</si>
  <si>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</si>
  <si>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</si>
  <si>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</si>
  <si>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</si>
  <si>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</si>
  <si>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</si>
  <si>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</si>
  <si>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</si>
  <si>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</si>
  <si>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</si>
  <si>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</si>
  <si>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</si>
  <si>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</si>
  <si>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</si>
  <si>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</si>
  <si>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</si>
  <si>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</si>
  <si>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</si>
  <si>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</si>
  <si>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</si>
  <si>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</si>
  <si>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</si>
  <si>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</si>
  <si>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</si>
  <si>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</si>
  <si>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</si>
  <si>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</si>
  <si>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</si>
  <si>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</si>
  <si>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</si>
  <si>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</si>
  <si>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</si>
  <si>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</si>
  <si>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</si>
  <si>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</si>
  <si>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</si>
  <si>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</si>
  <si>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</si>
  <si>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</si>
  <si>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</si>
  <si>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</si>
  <si>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</si>
  <si>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</si>
  <si>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</si>
  <si>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</si>
  <si>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</si>
  <si>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</si>
  <si>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</si>
  <si>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</si>
  <si>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</si>
  <si>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</si>
  <si>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</si>
  <si>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</si>
  <si>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</si>
  <si>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</si>
  <si>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</si>
  <si>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</si>
  <si>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</si>
  <si>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</si>
  <si>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</si>
  <si>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</si>
  <si>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</si>
  <si>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</si>
  <si>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</si>
  <si>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</si>
  <si>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</si>
  <si>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</si>
  <si>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</si>
  <si>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</si>
  <si>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</si>
  <si>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</si>
  <si>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</si>
  <si>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</si>
  <si>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</si>
  <si>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</si>
  <si>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</si>
  <si>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</si>
  <si>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</si>
  <si>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</si>
  <si>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</si>
  <si>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</si>
  <si>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</si>
  <si>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</si>
  <si>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</si>
  <si>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</si>
  <si>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</si>
  <si>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</si>
  <si>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</si>
  <si>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</si>
  <si>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</si>
  <si>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</si>
  <si>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</si>
  <si>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</si>
  <si>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</si>
  <si>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</si>
  <si>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</si>
  <si>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</si>
  <si>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</si>
  <si>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</si>
  <si>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</si>
  <si>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</si>
  <si>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</si>
  <si>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</si>
  <si>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</si>
  <si>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</si>
  <si>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</si>
  <si>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</si>
  <si>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</si>
  <si>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</si>
  <si>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</si>
  <si>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</si>
  <si>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</si>
  <si>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</si>
  <si>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</si>
  <si>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</si>
  <si>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</si>
  <si>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</si>
  <si>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</si>
  <si>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</si>
  <si>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</si>
  <si>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</si>
  <si>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</si>
  <si>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</si>
  <si>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</si>
  <si>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</si>
  <si>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</si>
  <si>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</si>
  <si>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</si>
  <si>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</si>
  <si>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</si>
  <si>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</si>
  <si>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</si>
  <si>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</si>
  <si>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</si>
  <si>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</si>
  <si>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</si>
  <si>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</si>
  <si>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</si>
  <si>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</si>
  <si>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</si>
  <si>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</si>
  <si>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</si>
  <si>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</si>
  <si>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</si>
  <si>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</si>
  <si>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</si>
  <si>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</si>
  <si>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</si>
  <si>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</si>
  <si>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</si>
  <si>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</si>
  <si>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</si>
  <si>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</si>
  <si>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</si>
  <si>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</si>
  <si>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</si>
  <si>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</si>
  <si>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</si>
  <si>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</si>
  <si>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</si>
  <si>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</si>
  <si>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</si>
  <si>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</si>
  <si>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</si>
  <si>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</si>
  <si>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</si>
  <si>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</si>
  <si>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</si>
  <si>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</si>
  <si>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</si>
  <si>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</si>
  <si>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</si>
  <si>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</si>
  <si>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</si>
  <si>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</si>
  <si>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</si>
  <si>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</si>
  <si>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</si>
  <si>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</si>
  <si>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</si>
  <si>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</si>
  <si>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</si>
  <si>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</si>
  <si>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</si>
  <si>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</si>
  <si>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</si>
  <si>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</si>
  <si>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</si>
  <si>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</si>
  <si>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</si>
  <si>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</si>
  <si>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</si>
  <si>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</si>
  <si>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</si>
  <si>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</si>
  <si>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</si>
  <si>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</si>
  <si>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</si>
  <si>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</si>
  <si>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</si>
  <si>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</si>
  <si>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</si>
  <si>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</si>
  <si>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</si>
  <si>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</si>
  <si>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</si>
  <si>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</si>
  <si>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</si>
  <si>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</si>
  <si>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</si>
  <si>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</si>
  <si>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</si>
  <si>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</si>
  <si>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</si>
  <si>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</si>
  <si>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</si>
  <si>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</si>
  <si>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</si>
  <si>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</si>
  <si>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</si>
  <si>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</si>
  <si>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</si>
  <si>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</si>
  <si>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</si>
  <si>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</si>
  <si>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</si>
  <si>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</si>
  <si>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</si>
  <si>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</si>
  <si>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</si>
  <si>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</si>
  <si>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</si>
  <si>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</si>
  <si>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</si>
  <si>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</si>
  <si>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</si>
  <si>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</si>
  <si>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</si>
  <si>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</si>
  <si>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</si>
  <si>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</si>
  <si>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</si>
  <si>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</si>
  <si>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</si>
  <si>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</si>
  <si>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</si>
  <si>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</si>
  <si>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</si>
  <si>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</si>
  <si>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</si>
  <si>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</si>
  <si>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</si>
  <si>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</si>
  <si>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</si>
  <si>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</si>
  <si>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</si>
  <si>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</si>
  <si>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</si>
  <si>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</si>
  <si>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</si>
  <si>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</si>
  <si>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</si>
  <si>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</si>
  <si>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</si>
  <si>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</si>
  <si>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</si>
  <si>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</si>
  <si>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</si>
  <si>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</si>
  <si>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</si>
  <si>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</si>
  <si>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</si>
  <si>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</si>
  <si>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</si>
  <si>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</si>
  <si>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</si>
  <si>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</si>
  <si>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</si>
  <si>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</si>
  <si>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</si>
  <si>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</si>
  <si>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</si>
  <si>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</si>
  <si>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</si>
  <si>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</si>
  <si>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</si>
  <si>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</si>
  <si>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</si>
  <si>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</si>
  <si>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</si>
  <si>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</si>
  <si>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</si>
  <si>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</si>
  <si>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</si>
  <si>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</si>
  <si>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</si>
  <si>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</si>
  <si>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</si>
  <si>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</si>
  <si>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</si>
  <si>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</si>
  <si>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</si>
  <si>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</si>
  <si>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</si>
  <si>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</si>
  <si>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</si>
  <si>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</si>
  <si>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</si>
  <si>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</si>
  <si>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</si>
  <si>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</si>
  <si>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</si>
  <si>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</si>
  <si>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</si>
  <si>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</si>
  <si>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</si>
  <si>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</si>
  <si>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</si>
  <si>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</si>
  <si>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</si>
  <si>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</si>
  <si>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</si>
  <si>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</si>
  <si>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</si>
  <si>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</si>
  <si>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</si>
  <si>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</si>
  <si>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</si>
  <si>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</si>
  <si>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</si>
  <si>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</si>
  <si>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</si>
  <si>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</si>
  <si>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</si>
  <si>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</si>
  <si>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</si>
  <si>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</si>
  <si>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</si>
  <si>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</si>
  <si>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</si>
  <si>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</si>
  <si>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</si>
  <si>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</si>
  <si>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</si>
  <si>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</si>
  <si>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</si>
  <si>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</si>
  <si>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</si>
  <si>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</si>
  <si>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</si>
  <si>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</si>
  <si>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</si>
  <si>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</si>
  <si>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</si>
  <si>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</si>
  <si>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</si>
  <si>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</si>
  <si>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</si>
  <si>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</si>
  <si>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</si>
  <si>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</si>
  <si>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</si>
  <si>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</si>
  <si>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</si>
  <si>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</si>
  <si>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</si>
  <si>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</si>
  <si>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</si>
  <si>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</si>
  <si>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</si>
  <si>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</si>
  <si>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</si>
  <si>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</si>
  <si>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</si>
  <si>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</si>
  <si>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</si>
  <si>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</si>
  <si>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</si>
  <si>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</si>
  <si>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</si>
  <si>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</si>
  <si>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</si>
  <si>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</si>
  <si>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</si>
  <si>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</si>
  <si>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</si>
  <si>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</si>
  <si>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</si>
  <si>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</si>
  <si>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</si>
  <si>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</si>
  <si>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</si>
  <si>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</si>
  <si>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</si>
  <si>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</si>
  <si>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</si>
  <si>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</si>
  <si>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</si>
  <si>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</si>
  <si>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</si>
  <si>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</si>
  <si>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</si>
  <si>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</si>
  <si>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</si>
  <si>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</si>
  <si>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</si>
  <si>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</si>
  <si>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</si>
  <si>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</si>
  <si>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</si>
  <si>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</si>
  <si>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</si>
  <si>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</si>
  <si>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</si>
  <si>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</si>
  <si>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</si>
  <si>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</si>
  <si>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</si>
  <si>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</si>
  <si>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</si>
  <si>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</si>
  <si>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</si>
  <si>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</si>
  <si>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</si>
  <si>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</si>
  <si>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</si>
  <si>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</si>
  <si>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</si>
  <si>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</si>
  <si>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</si>
  <si>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</si>
  <si>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</si>
  <si>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</si>
  <si>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</si>
  <si>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</si>
  <si>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</si>
  <si>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</si>
  <si>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</si>
  <si>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</si>
  <si>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</si>
  <si>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</si>
  <si>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</si>
  <si>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</si>
  <si>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</si>
  <si>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</si>
  <si>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</si>
  <si>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</si>
  <si>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</si>
  <si>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</si>
  <si>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</si>
  <si>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</si>
  <si>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</si>
  <si>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</si>
  <si>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</si>
  <si>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</si>
  <si>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</si>
  <si>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</si>
  <si>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</si>
  <si>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</si>
  <si>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</si>
  <si>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</si>
  <si>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</si>
  <si>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</si>
  <si>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</si>
  <si>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</si>
  <si>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</si>
  <si>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</si>
  <si>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</si>
  <si>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</si>
  <si>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</si>
  <si>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</si>
  <si>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</si>
  <si>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</si>
  <si>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</si>
  <si>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</si>
  <si>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</si>
  <si>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</si>
  <si>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</si>
  <si>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</si>
  <si>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</si>
  <si>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</si>
  <si>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</si>
  <si>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</si>
  <si>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</si>
  <si>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</si>
  <si>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</si>
  <si>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</si>
  <si>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</si>
  <si>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</si>
  <si>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</si>
  <si>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</si>
  <si>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</si>
  <si>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</si>
  <si>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</si>
  <si>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</si>
  <si>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</si>
  <si>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</si>
  <si>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</si>
  <si>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</si>
  <si>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</si>
  <si>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</si>
  <si>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</si>
  <si>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</si>
  <si>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</si>
  <si>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</si>
  <si>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</si>
  <si>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</si>
  <si>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</si>
  <si>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</si>
  <si>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</si>
  <si>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</si>
  <si>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</si>
  <si>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</si>
  <si>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</si>
  <si>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</si>
  <si>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</si>
  <si>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</si>
  <si>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</si>
  <si>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</si>
  <si>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</si>
  <si>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</si>
  <si>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</si>
  <si>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</si>
  <si>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</si>
  <si>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</si>
  <si>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</si>
  <si>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</si>
  <si>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</si>
  <si>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</si>
  <si>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</si>
  <si>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</si>
  <si>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</si>
  <si>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</si>
  <si>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</si>
  <si>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</si>
  <si>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</si>
  <si>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</si>
  <si>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</si>
  <si>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</si>
  <si>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</si>
  <si>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</si>
  <si>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</si>
  <si>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</si>
  <si>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</si>
  <si>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</si>
  <si>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</si>
  <si>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</si>
  <si>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</si>
  <si>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</si>
  <si>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</si>
  <si>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</si>
  <si>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</si>
  <si>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</si>
  <si>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</si>
  <si>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</si>
  <si>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</si>
  <si>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</si>
  <si>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</si>
  <si>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</si>
  <si>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</si>
  <si>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</si>
  <si>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</si>
  <si>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</si>
  <si>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</si>
  <si>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</si>
  <si>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</si>
  <si>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</si>
  <si>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</si>
  <si>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</si>
  <si>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</si>
  <si>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</si>
  <si>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</si>
  <si>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</si>
  <si>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</si>
  <si>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</si>
  <si>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</si>
  <si>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</si>
  <si>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</si>
  <si>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</si>
  <si>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</si>
  <si>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</si>
  <si>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</si>
  <si>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</si>
  <si>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</si>
  <si>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</si>
  <si>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</si>
  <si>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</si>
  <si>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</si>
  <si>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</si>
  <si>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</si>
  <si>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</si>
  <si>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</si>
  <si>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</si>
  <si>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</si>
  <si>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</si>
  <si>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</si>
  <si>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</si>
  <si>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</si>
  <si>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</si>
  <si>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</si>
  <si>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</si>
  <si>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</si>
  <si>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</si>
  <si>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</si>
  <si>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</si>
  <si>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</si>
  <si>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</si>
  <si>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</si>
  <si>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</si>
  <si>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</si>
  <si>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</si>
  <si>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</si>
  <si>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</si>
  <si>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</si>
  <si>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</si>
  <si>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</si>
  <si>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</si>
  <si>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</si>
  <si>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</si>
  <si>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</si>
  <si>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</si>
  <si>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</si>
  <si>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</si>
  <si>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</si>
  <si>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</si>
  <si>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</si>
  <si>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</si>
  <si>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</si>
  <si>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</si>
  <si>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</si>
  <si>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</si>
  <si>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</si>
  <si>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</si>
  <si>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</si>
  <si>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</si>
  <si>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</si>
  <si>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</si>
  <si>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</si>
  <si>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</si>
  <si>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</si>
  <si>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</si>
  <si>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</si>
  <si>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</si>
  <si>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</si>
  <si>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</si>
  <si>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</si>
  <si>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</si>
  <si>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</si>
  <si>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</si>
  <si>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</si>
  <si>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</si>
  <si>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</si>
  <si>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</si>
  <si>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</si>
  <si>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</si>
  <si>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</si>
  <si>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</si>
  <si>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</si>
  <si>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</si>
  <si>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</si>
  <si>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</si>
  <si>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</si>
  <si>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</si>
  <si>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</si>
  <si>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</si>
  <si>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</si>
  <si>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</si>
  <si>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</si>
  <si>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</si>
  <si>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</si>
  <si>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</si>
  <si>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</si>
  <si>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</si>
  <si>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</si>
  <si>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</si>
  <si>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</si>
  <si>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</si>
  <si>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</si>
  <si>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</si>
  <si>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</si>
  <si>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</si>
  <si>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</si>
  <si>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</si>
  <si>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</si>
  <si>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</si>
  <si>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</si>
  <si>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</si>
  <si>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</si>
  <si>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</si>
  <si>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</si>
  <si>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</si>
  <si>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</si>
  <si>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</si>
  <si>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</si>
  <si>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</si>
  <si>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</si>
  <si>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</si>
  <si>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</si>
  <si>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</si>
  <si>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</si>
  <si>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</si>
  <si>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</si>
  <si>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</si>
  <si>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</si>
  <si>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</si>
  <si>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</si>
  <si>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</si>
  <si>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</si>
  <si>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</si>
  <si>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</si>
  <si>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</si>
  <si>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</si>
  <si>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</si>
  <si>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</si>
  <si>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</si>
  <si>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</si>
  <si>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</si>
  <si>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</si>
  <si>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</si>
  <si>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</si>
  <si>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</si>
  <si>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</si>
  <si>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</si>
  <si>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</si>
  <si>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</si>
  <si>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</si>
  <si>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</si>
  <si>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</si>
  <si>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</si>
  <si>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</si>
  <si>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</si>
  <si>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</si>
  <si>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</si>
  <si>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</si>
  <si>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</si>
  <si>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</si>
  <si>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</si>
  <si>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</si>
  <si>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</si>
  <si>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</si>
  <si>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</si>
  <si>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</si>
  <si>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</si>
  <si>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</si>
  <si>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</si>
  <si>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</si>
  <si>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</si>
  <si>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</si>
  <si>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</si>
  <si>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</si>
  <si>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</si>
  <si>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</si>
  <si>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</si>
  <si>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</si>
  <si>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</si>
  <si>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</si>
  <si>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</si>
  <si>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</si>
  <si>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</si>
  <si>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</si>
  <si>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</si>
  <si>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</si>
  <si>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</si>
  <si>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</si>
  <si>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</si>
  <si>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</si>
  <si>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</si>
  <si>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</si>
  <si>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</si>
  <si>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</si>
  <si>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</si>
  <si>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</si>
  <si>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</si>
  <si>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</si>
  <si>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</si>
  <si>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</si>
  <si>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</si>
  <si>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</si>
  <si>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</si>
  <si>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</si>
  <si>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</si>
  <si>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</si>
  <si>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</si>
  <si>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</si>
  <si>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</si>
  <si>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</si>
  <si>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</si>
  <si>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</si>
  <si>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</si>
  <si>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</si>
  <si>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</si>
  <si>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</si>
  <si>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</si>
  <si>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</si>
  <si>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</si>
  <si>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</si>
  <si>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</si>
  <si>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</si>
  <si>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</si>
  <si>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</si>
  <si>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</si>
  <si>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</si>
  <si>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</si>
  <si>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</si>
  <si>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</si>
  <si>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</si>
  <si>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</si>
  <si>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</si>
  <si>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</si>
  <si>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</si>
  <si>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</si>
  <si>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</si>
  <si>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</si>
  <si>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</si>
  <si>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</si>
  <si>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</si>
  <si>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</si>
  <si>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</si>
  <si>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</si>
  <si>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</si>
  <si>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</si>
  <si>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</si>
  <si>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</si>
  <si>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</si>
  <si>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</si>
  <si>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</si>
  <si>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</si>
  <si>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</si>
  <si>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</si>
  <si>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</si>
  <si>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</si>
  <si>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</si>
  <si>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</si>
  <si>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</si>
  <si>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</si>
  <si>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</si>
  <si>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</si>
  <si>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</si>
  <si>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</si>
  <si>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</si>
  <si>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</si>
  <si>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</si>
  <si>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</si>
  <si>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</si>
  <si>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</si>
  <si>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</si>
  <si>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</si>
  <si>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</si>
  <si>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</si>
  <si>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</si>
  <si>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</si>
  <si>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</si>
  <si>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</si>
  <si>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</si>
  <si>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</si>
  <si>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</si>
  <si>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</si>
  <si>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</si>
  <si>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</si>
  <si>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</si>
  <si>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</si>
  <si>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</si>
  <si>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</si>
  <si>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</si>
  <si>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</si>
  <si>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</si>
  <si>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</si>
  <si>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</si>
  <si>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</si>
  <si>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</si>
  <si>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</si>
  <si>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</si>
  <si>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</si>
  <si>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</si>
  <si>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</si>
  <si>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</si>
  <si>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</si>
  <si>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</si>
  <si>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</si>
  <si>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</si>
  <si>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</si>
  <si>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</si>
  <si>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</si>
  <si>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</si>
  <si>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</si>
  <si>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</si>
  <si>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</si>
  <si>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</si>
  <si>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</si>
  <si>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</si>
  <si>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</si>
  <si>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</si>
  <si>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</si>
  <si>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</si>
  <si>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</si>
  <si>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</si>
  <si>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</si>
  <si>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</si>
  <si>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</si>
  <si>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</si>
  <si>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</si>
  <si>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</si>
  <si>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</si>
  <si>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</si>
  <si>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</si>
  <si>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</si>
  <si>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</si>
  <si>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</si>
  <si>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</si>
  <si>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</si>
  <si>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</si>
  <si>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</si>
  <si>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</si>
  <si>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</si>
  <si>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</si>
  <si>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</si>
  <si>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</si>
  <si>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</si>
  <si>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</si>
  <si>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</si>
  <si>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</si>
  <si>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</si>
  <si>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</si>
  <si>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</si>
  <si>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</si>
  <si>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</si>
  <si>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</si>
  <si>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</si>
  <si>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</si>
  <si>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</si>
  <si>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</si>
  <si>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</si>
  <si>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</si>
  <si>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</si>
  <si>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</si>
  <si>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</si>
  <si>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</si>
  <si>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</si>
  <si>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</si>
  <si>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</si>
  <si>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</si>
  <si>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</si>
  <si>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</si>
  <si>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</si>
  <si>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</si>
  <si>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</si>
  <si>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</si>
  <si>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</si>
  <si>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</si>
  <si>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</si>
  <si>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</si>
  <si>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</si>
  <si>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</si>
  <si>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</si>
  <si>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</si>
  <si>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</si>
  <si>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</si>
  <si>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</si>
  <si>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</si>
  <si>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</si>
  <si>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</si>
  <si>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</si>
  <si>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</si>
  <si>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</si>
  <si>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</si>
  <si>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</si>
  <si>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</si>
  <si>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</si>
  <si>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</si>
  <si>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</si>
  <si>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</si>
  <si>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</si>
  <si>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</si>
  <si>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</si>
  <si>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</si>
  <si>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</si>
  <si>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</si>
  <si>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</si>
  <si>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</si>
  <si>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</si>
  <si>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</si>
  <si>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</si>
  <si>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</si>
  <si>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</si>
  <si>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</si>
  <si>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</si>
  <si>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</si>
  <si>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</si>
  <si>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</si>
  <si>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</si>
  <si>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</si>
  <si>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</si>
  <si>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</si>
  <si>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</si>
  <si>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</si>
  <si>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</si>
  <si>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</si>
  <si>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</si>
  <si>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</si>
  <si>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</si>
  <si>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</si>
  <si>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</si>
  <si>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</si>
  <si>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</si>
  <si>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</si>
  <si>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</si>
  <si>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</si>
  <si>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</si>
  <si>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</si>
  <si>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</si>
  <si>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</si>
  <si>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</si>
  <si>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</si>
  <si>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</si>
  <si>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</si>
  <si>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</si>
  <si>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</si>
  <si>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</si>
  <si>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</si>
  <si>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</si>
  <si>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</si>
  <si>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</si>
  <si>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</si>
  <si>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</si>
  <si>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</si>
  <si>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</si>
  <si>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</si>
  <si>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</si>
  <si>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</si>
  <si>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</si>
  <si>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</si>
  <si>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</si>
  <si>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</si>
  <si>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</si>
  <si>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</si>
  <si>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</si>
  <si>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</si>
  <si>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</si>
  <si>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</si>
  <si>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</si>
  <si>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</si>
  <si>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</si>
  <si>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</si>
  <si>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</si>
  <si>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</si>
  <si>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</si>
  <si>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</si>
  <si>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</si>
  <si>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</si>
  <si>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</si>
  <si>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</si>
  <si>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</si>
  <si>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</si>
  <si>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</si>
  <si>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</si>
  <si>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</si>
  <si>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</si>
  <si>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</si>
  <si>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</si>
  <si>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</si>
  <si>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</si>
  <si>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</si>
  <si>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</si>
  <si>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</si>
  <si>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</si>
  <si>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</si>
  <si>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</si>
  <si>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</si>
  <si>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</si>
  <si>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</si>
  <si>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</si>
  <si>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</si>
  <si>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</si>
  <si>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</si>
  <si>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</si>
  <si>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</si>
  <si>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</si>
  <si>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</si>
  <si>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</si>
  <si>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</si>
  <si>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</si>
  <si>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</si>
  <si>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</si>
  <si>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</si>
  <si>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</si>
  <si>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</si>
  <si>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</si>
  <si>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</si>
  <si>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</si>
  <si>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</si>
  <si>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</si>
  <si>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</si>
  <si>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</si>
  <si>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</si>
  <si>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</si>
  <si>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</si>
  <si>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</si>
  <si>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</si>
  <si>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</si>
  <si>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</si>
  <si>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</si>
  <si>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</si>
  <si>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</si>
  <si>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</si>
  <si>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</si>
  <si>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</si>
  <si>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</si>
  <si>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</si>
  <si>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</si>
  <si>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</si>
  <si>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</si>
  <si>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</si>
  <si>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</si>
  <si>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</si>
  <si>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</si>
  <si>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</si>
  <si>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</si>
  <si>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</si>
  <si>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</si>
  <si>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</si>
  <si>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</si>
  <si>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</si>
  <si>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</si>
  <si>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</si>
  <si>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</si>
  <si>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</si>
  <si>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</si>
  <si>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</si>
  <si>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</si>
  <si>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</si>
  <si>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</si>
  <si>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</si>
  <si>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</si>
  <si>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</si>
  <si>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</si>
  <si>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</si>
  <si>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</si>
  <si>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</si>
  <si>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</si>
  <si>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</si>
  <si>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</si>
  <si>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</si>
  <si>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</si>
  <si>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</si>
  <si>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</si>
  <si>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</si>
  <si>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</si>
  <si>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</si>
  <si>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</si>
  <si>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</si>
  <si>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</si>
  <si>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</si>
  <si>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</si>
  <si>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</si>
  <si>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</si>
  <si>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</si>
  <si>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</si>
  <si>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</si>
  <si>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</si>
  <si>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</si>
  <si>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</si>
  <si>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</si>
  <si>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</si>
  <si>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</si>
  <si>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</si>
  <si>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</si>
  <si>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</si>
  <si>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</si>
  <si>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</si>
  <si>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</si>
  <si>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</si>
  <si>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</si>
  <si>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</si>
  <si>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</si>
  <si>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</si>
  <si>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</si>
  <si>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</si>
  <si>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</si>
  <si>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</si>
  <si>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</si>
  <si>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</si>
  <si>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</si>
  <si>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</si>
  <si>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</si>
  <si>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</si>
  <si>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</si>
  <si>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</si>
  <si>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</si>
  <si>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</si>
  <si>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</si>
  <si>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</si>
  <si>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</si>
  <si>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</si>
  <si>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</si>
  <si>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</si>
  <si>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</si>
  <si>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</si>
  <si>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</si>
  <si>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</si>
  <si>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</si>
  <si>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</si>
  <si>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</si>
  <si>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</si>
  <si>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</si>
  <si>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</si>
  <si>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</si>
  <si>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</si>
  <si>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</si>
  <si>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</si>
  <si>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</si>
  <si>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</si>
  <si>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</si>
  <si>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</si>
  <si>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</si>
  <si>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</si>
  <si>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</si>
  <si>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</si>
  <si>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</si>
  <si>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</si>
  <si>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</si>
  <si>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</si>
  <si>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</si>
  <si>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</si>
  <si>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</si>
  <si>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</si>
  <si>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</si>
  <si>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</si>
  <si>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</si>
  <si>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</si>
  <si>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</si>
  <si>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</si>
  <si>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</si>
  <si>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</si>
  <si>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</si>
  <si>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</si>
  <si>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</si>
  <si>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</si>
  <si>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</si>
  <si>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</si>
  <si>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</si>
  <si>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</si>
  <si>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</si>
  <si>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</si>
  <si>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</si>
  <si>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</si>
  <si>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</si>
  <si>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</si>
  <si>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</si>
  <si>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</si>
  <si>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</si>
  <si>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</si>
  <si>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</si>
  <si>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</si>
  <si>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</si>
  <si>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</si>
  <si>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</si>
  <si>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</si>
  <si>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</si>
  <si>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</si>
  <si>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</si>
  <si>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</si>
  <si>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</si>
  <si>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</si>
  <si>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</si>
  <si>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</si>
  <si>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</si>
  <si>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</si>
  <si>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</si>
  <si>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</si>
  <si>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</si>
  <si>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</si>
  <si>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</si>
  <si>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</si>
  <si>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</si>
  <si>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</si>
  <si>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</si>
  <si>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</si>
  <si>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</si>
  <si>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</si>
  <si>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</si>
  <si>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</si>
  <si>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</si>
  <si>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</si>
  <si>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</si>
  <si>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</si>
  <si>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</si>
  <si>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</si>
  <si>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</si>
  <si>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</si>
  <si>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</si>
  <si>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</si>
  <si>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</si>
  <si>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</si>
  <si>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</si>
  <si>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</si>
  <si>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</si>
  <si>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</si>
  <si>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</si>
  <si>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</si>
  <si>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</si>
  <si>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</si>
  <si>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</si>
  <si>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</si>
  <si>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</si>
  <si>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</si>
  <si>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</si>
  <si>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</si>
  <si>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</si>
  <si>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</si>
  <si>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</si>
  <si>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</si>
  <si>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</si>
  <si>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</si>
  <si>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</si>
  <si>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</si>
  <si>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</si>
  <si>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</si>
  <si>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</si>
  <si>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</si>
  <si>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</si>
  <si>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</si>
  <si>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</si>
  <si>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</si>
  <si>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</si>
  <si>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</si>
  <si>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</si>
  <si>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</si>
  <si>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</si>
  <si>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</si>
  <si>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</si>
  <si>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</si>
  <si>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</si>
  <si>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</si>
  <si>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</si>
  <si>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</si>
  <si>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</si>
  <si>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</si>
  <si>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</si>
  <si>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</si>
  <si>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</si>
  <si>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</si>
  <si>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</si>
  <si>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</si>
  <si>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</si>
  <si>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</si>
  <si>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</si>
  <si>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</si>
  <si>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</si>
  <si>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</si>
  <si>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</si>
  <si>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</si>
  <si>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</si>
  <si>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</si>
  <si>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</si>
  <si>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</si>
  <si>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</si>
  <si>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</si>
  <si>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</si>
  <si>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</si>
  <si>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</si>
  <si>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</si>
  <si>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</si>
  <si>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</si>
  <si>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</si>
  <si>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</si>
  <si>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</si>
  <si>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</si>
  <si>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</si>
  <si>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</si>
  <si>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</si>
  <si>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</si>
  <si>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</si>
  <si>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</si>
  <si>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</si>
  <si>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</si>
  <si>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</si>
  <si>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</si>
  <si>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</si>
  <si>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</si>
  <si>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</si>
  <si>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</si>
  <si>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</si>
  <si>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</si>
  <si>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</si>
  <si>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</si>
  <si>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</si>
  <si>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</si>
  <si>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</si>
  <si>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</si>
  <si>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</si>
  <si>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</si>
  <si>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</si>
  <si>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</si>
  <si>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</si>
  <si>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</si>
  <si>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</si>
  <si>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</si>
  <si>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</si>
  <si>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</si>
  <si>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</si>
  <si>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</si>
  <si>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</si>
  <si>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</si>
  <si>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</si>
  <si>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</si>
  <si>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</si>
  <si>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</si>
  <si>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</si>
  <si>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</si>
  <si>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</si>
  <si>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</si>
  <si>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</si>
  <si>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</si>
  <si>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</si>
  <si>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</si>
  <si>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</si>
  <si>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</si>
  <si>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</si>
  <si>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</si>
  <si>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</si>
  <si>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</si>
  <si>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</si>
  <si>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</si>
  <si>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</si>
  <si>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</si>
  <si>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</si>
  <si>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</si>
  <si>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</si>
  <si>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</si>
  <si>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</si>
  <si>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</si>
  <si>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</si>
  <si>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</si>
  <si>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</si>
  <si>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</si>
  <si>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</si>
  <si>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</si>
  <si>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</si>
  <si>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</si>
  <si>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</si>
  <si>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</si>
  <si>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</si>
  <si>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</si>
  <si>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</si>
  <si>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</si>
  <si>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</si>
  <si>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</si>
  <si>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</si>
  <si>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</si>
  <si>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</si>
  <si>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</si>
  <si>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</si>
  <si>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</si>
  <si>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</si>
  <si>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</si>
  <si>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</si>
  <si>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</si>
  <si>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</si>
  <si>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</si>
  <si>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</si>
  <si>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</si>
  <si>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</si>
  <si>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</si>
  <si>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</si>
  <si>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</si>
  <si>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</si>
  <si>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</si>
  <si>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</si>
  <si>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</si>
  <si>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</si>
  <si>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</si>
  <si>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</si>
  <si>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</si>
  <si>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</si>
  <si>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</si>
  <si>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</si>
  <si>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</si>
  <si>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</si>
  <si>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</si>
  <si>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</si>
  <si>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</si>
  <si>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</si>
  <si>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</si>
  <si>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</si>
  <si>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</si>
  <si>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</si>
  <si>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</si>
  <si>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</si>
  <si>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</si>
  <si>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</si>
  <si>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</si>
  <si>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</si>
  <si>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</si>
  <si>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</si>
  <si>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</si>
  <si>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</si>
  <si>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</si>
  <si>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</si>
  <si>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</si>
  <si>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</si>
  <si>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</si>
  <si>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</si>
  <si>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</si>
  <si>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</si>
  <si>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</si>
  <si>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</si>
  <si>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</si>
  <si>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</si>
  <si>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</si>
  <si>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</si>
  <si>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</si>
  <si>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</si>
  <si>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</si>
  <si>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</si>
  <si>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</si>
  <si>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</si>
  <si>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</si>
  <si>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</si>
  <si>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</si>
  <si>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</si>
  <si>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</si>
  <si>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</si>
  <si>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</si>
  <si>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</si>
  <si>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</si>
  <si>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</si>
  <si>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</si>
  <si>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</si>
  <si>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</si>
  <si>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</si>
  <si>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</si>
  <si>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</si>
  <si>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</si>
  <si>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</si>
  <si>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</si>
  <si>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</si>
  <si>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</si>
  <si>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</si>
  <si>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</si>
  <si>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</si>
  <si>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</si>
  <si>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</si>
  <si>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</si>
  <si>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</si>
  <si>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</si>
  <si>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</si>
  <si>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</si>
  <si>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</si>
  <si>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</si>
  <si>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</si>
  <si>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</si>
  <si>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</si>
  <si>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</si>
  <si>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</si>
  <si>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</si>
  <si>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</si>
  <si>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</si>
  <si>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</si>
  <si>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</si>
  <si>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</si>
  <si>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</si>
  <si>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</si>
  <si>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</si>
  <si>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</si>
  <si>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</si>
  <si>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</si>
  <si>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</si>
  <si>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</si>
  <si>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</si>
  <si>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</si>
  <si>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</si>
  <si>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</si>
  <si>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</si>
  <si>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</si>
  <si>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</si>
  <si>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</si>
  <si>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</si>
  <si>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</si>
  <si>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</si>
  <si>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</si>
  <si>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</si>
  <si>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</si>
  <si>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</si>
  <si>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</si>
  <si>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</si>
  <si>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</si>
  <si>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</si>
  <si>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</si>
  <si>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</si>
  <si>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</si>
  <si>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</si>
  <si>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</si>
  <si>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</si>
  <si>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</si>
  <si>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</si>
  <si>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</si>
  <si>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</si>
  <si>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</si>
  <si>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</si>
  <si>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</si>
  <si>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</si>
  <si>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</si>
  <si>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</si>
  <si>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</si>
  <si>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</si>
  <si>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</si>
  <si>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</si>
  <si>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</si>
  <si>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</si>
  <si>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</si>
  <si>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</si>
  <si>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</si>
  <si>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</si>
  <si>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</si>
  <si>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</si>
  <si>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</si>
  <si>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</si>
  <si>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</si>
  <si>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</si>
  <si>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</si>
  <si>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</si>
  <si>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</si>
  <si>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</si>
  <si>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</si>
  <si>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</si>
  <si>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</si>
  <si>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</si>
  <si>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</si>
  <si>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</si>
  <si>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</si>
  <si>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</si>
  <si>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</si>
  <si>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</si>
  <si>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</si>
  <si>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</si>
  <si>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</si>
  <si>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</si>
  <si>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</si>
  <si>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</si>
  <si>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</si>
  <si>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</si>
  <si>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</si>
  <si>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</si>
  <si>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</si>
  <si>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</si>
  <si>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</si>
  <si>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</si>
  <si>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</si>
  <si>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</si>
  <si>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</si>
  <si>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</si>
  <si>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</si>
  <si>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</si>
  <si>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</si>
  <si>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</si>
  <si>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</si>
  <si>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</si>
  <si>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</si>
  <si>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</si>
  <si>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</si>
  <si>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</si>
  <si>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</si>
  <si>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</si>
  <si>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</si>
  <si>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</si>
  <si>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</si>
  <si>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</si>
  <si>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</si>
  <si>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</si>
  <si>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</si>
  <si>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</si>
  <si>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</si>
  <si>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</si>
  <si>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</si>
  <si>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</si>
  <si>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</si>
  <si>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</si>
  <si>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</si>
  <si>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</si>
  <si>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</si>
  <si>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</si>
  <si>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</si>
  <si>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</si>
  <si>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</si>
  <si>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</si>
  <si>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</si>
  <si>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</si>
  <si>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</si>
  <si>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</si>
  <si>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</si>
  <si>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</si>
  <si>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</si>
  <si>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</si>
  <si>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</si>
  <si>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</si>
  <si>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</si>
  <si>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</si>
  <si>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</si>
  <si>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</si>
  <si>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</si>
  <si>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</si>
  <si>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</si>
  <si>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</si>
  <si>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</si>
  <si>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</si>
  <si>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</si>
  <si>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</si>
  <si>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</si>
  <si>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</si>
  <si>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</si>
  <si>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</si>
  <si>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</si>
  <si>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</si>
  <si>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</si>
  <si>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</si>
  <si>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</si>
  <si>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</si>
  <si>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</si>
  <si>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</si>
  <si>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</si>
  <si>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</si>
  <si>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</si>
  <si>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</si>
  <si>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</si>
  <si>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</si>
  <si>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</si>
  <si>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</si>
  <si>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</si>
  <si>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</si>
  <si>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</si>
  <si>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</si>
  <si>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</si>
  <si>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</si>
  <si>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</si>
  <si>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</si>
  <si>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</si>
  <si>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</si>
  <si>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</si>
  <si>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</si>
  <si>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</si>
  <si>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</si>
  <si>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</si>
  <si>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</si>
  <si>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</si>
  <si>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</si>
  <si>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</si>
  <si>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</si>
  <si>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</si>
  <si>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</si>
  <si>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</si>
  <si>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</si>
  <si>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</si>
  <si>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</si>
  <si>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</si>
  <si>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</si>
  <si>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</si>
  <si>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</si>
  <si>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</si>
  <si>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</si>
  <si>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</si>
  <si>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</si>
  <si>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</si>
  <si>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</si>
  <si>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</si>
  <si>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</si>
  <si>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</si>
  <si>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</si>
  <si>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</si>
  <si>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</si>
  <si>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</si>
  <si>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</si>
  <si>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</si>
  <si>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</si>
  <si>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</si>
  <si>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</si>
  <si>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</si>
  <si>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</si>
  <si>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</si>
  <si>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</si>
  <si>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</si>
  <si>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</si>
  <si>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</si>
  <si>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</si>
  <si>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</si>
  <si>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</si>
  <si>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</si>
  <si>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</si>
  <si>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</si>
  <si>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</si>
  <si>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</si>
  <si>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</si>
  <si>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</si>
  <si>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</si>
  <si>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</si>
  <si>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</si>
  <si>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</si>
  <si>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</si>
  <si>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</si>
  <si>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</si>
  <si>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</si>
  <si>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</si>
  <si>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</si>
  <si>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</si>
  <si>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</si>
  <si>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</si>
  <si>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</si>
  <si>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</si>
  <si>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</si>
  <si>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</si>
  <si>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</si>
  <si>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</si>
  <si>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</si>
  <si>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</si>
  <si>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</si>
  <si>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</si>
  <si>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</si>
  <si>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</si>
  <si>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</si>
  <si>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</si>
  <si>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</si>
  <si>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</si>
  <si>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</si>
  <si>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</si>
  <si>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</si>
  <si>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</si>
  <si>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</si>
  <si>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</si>
  <si>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</si>
  <si>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</si>
  <si>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</si>
  <si>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</si>
  <si>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</si>
  <si>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</si>
  <si>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</si>
  <si>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</si>
  <si>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</si>
  <si>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</si>
  <si>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</si>
  <si>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</si>
  <si>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</si>
  <si>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</si>
  <si>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</si>
  <si>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</si>
  <si>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</si>
  <si>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</si>
  <si>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</si>
  <si>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</si>
  <si>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</si>
  <si>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</si>
  <si>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</si>
  <si>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</si>
  <si>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</si>
  <si>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</si>
  <si>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</si>
  <si>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</si>
  <si>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</si>
  <si>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</si>
  <si>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</si>
  <si>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</si>
  <si>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</si>
  <si>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</si>
  <si>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</si>
  <si>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</si>
  <si>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</si>
  <si>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</si>
  <si>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</si>
  <si>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</si>
  <si>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</si>
  <si>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</si>
  <si>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</si>
  <si>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</si>
  <si>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</si>
  <si>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</si>
  <si>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</si>
  <si>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</si>
  <si>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</si>
  <si>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</si>
  <si>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</si>
  <si>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</si>
  <si>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</si>
  <si>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</si>
  <si>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</si>
  <si>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</si>
  <si>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</si>
  <si>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</si>
  <si>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</si>
  <si>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</si>
  <si>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</si>
  <si>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</si>
  <si>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</si>
  <si>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</si>
  <si>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</si>
  <si>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</si>
  <si>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</si>
  <si>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</si>
  <si>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</si>
  <si>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</si>
  <si>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</si>
  <si>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</si>
  <si>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</si>
  <si>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</si>
  <si>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</si>
  <si>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</si>
  <si>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</si>
  <si>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</si>
  <si>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</si>
  <si>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</si>
  <si>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</si>
  <si>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</si>
  <si>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</si>
  <si>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</si>
  <si>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</si>
  <si>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</si>
  <si>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</si>
  <si>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</si>
  <si>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</si>
  <si>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</si>
  <si>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</si>
  <si>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</si>
  <si>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</si>
  <si>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</si>
  <si>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</si>
  <si>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</si>
  <si>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</si>
  <si>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</si>
  <si>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</si>
  <si>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</si>
  <si>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</si>
  <si>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</si>
  <si>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</si>
  <si>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</si>
  <si>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</si>
  <si>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</si>
  <si>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</si>
  <si>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</si>
  <si>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</si>
  <si>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</si>
  <si>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</si>
  <si>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</si>
  <si>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</si>
  <si>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</si>
  <si>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</si>
  <si>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</si>
  <si>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</si>
  <si>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</si>
  <si>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</si>
  <si>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</si>
  <si>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</si>
  <si>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</si>
  <si>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</si>
  <si>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</si>
  <si>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</si>
  <si>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</si>
  <si>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</si>
  <si>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</si>
  <si>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</si>
  <si>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</si>
  <si>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</si>
  <si>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</si>
  <si>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</si>
  <si>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</si>
  <si>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</si>
  <si>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</si>
  <si>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</si>
  <si>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</si>
  <si>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</si>
  <si>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</si>
  <si>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</si>
  <si>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</si>
  <si>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</si>
  <si>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</si>
  <si>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</si>
  <si>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</si>
  <si>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</si>
  <si>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</si>
  <si>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</si>
  <si>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</si>
  <si>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</si>
  <si>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</si>
  <si>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</si>
  <si>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</si>
  <si>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</si>
  <si>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</si>
  <si>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</si>
  <si>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</si>
  <si>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</si>
  <si>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</si>
  <si>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</si>
  <si>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</si>
  <si>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</si>
  <si>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</si>
  <si>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</si>
  <si>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</si>
  <si>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</si>
  <si>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</si>
  <si>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</si>
  <si>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</si>
  <si>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</si>
  <si>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</si>
  <si>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</si>
  <si>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</si>
  <si>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</si>
  <si>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</si>
  <si>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</si>
  <si>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</si>
  <si>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</si>
  <si>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</si>
  <si>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</si>
  <si>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</si>
  <si>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</si>
  <si>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</si>
  <si>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</si>
  <si>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</si>
  <si>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</si>
  <si>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</si>
  <si>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</si>
  <si>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</si>
  <si>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</si>
  <si>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</si>
  <si>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</si>
  <si>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</si>
  <si>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</si>
  <si>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</si>
  <si>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</si>
  <si>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</si>
  <si>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</si>
  <si>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</si>
  <si>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</si>
  <si>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</si>
  <si>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</si>
  <si>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</si>
  <si>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</si>
  <si>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</si>
  <si>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</si>
  <si>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</si>
  <si>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</si>
  <si>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</si>
  <si>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</si>
  <si>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</si>
  <si>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</si>
  <si>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</si>
  <si>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</si>
  <si>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</si>
  <si>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</si>
  <si>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</si>
  <si>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</si>
  <si>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</si>
  <si>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</si>
  <si>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</si>
  <si>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</si>
  <si>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</si>
  <si>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</si>
  <si>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</si>
  <si>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</si>
  <si>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</si>
  <si>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</si>
  <si>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</si>
  <si>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</si>
  <si>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</si>
  <si>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</si>
  <si>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</si>
  <si>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</si>
  <si>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</si>
  <si>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</si>
  <si>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</si>
  <si>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</si>
  <si>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</si>
  <si>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</si>
  <si>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</si>
  <si>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</si>
  <si>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</si>
  <si>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</si>
  <si>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</si>
  <si>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</si>
  <si>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</si>
  <si>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</si>
  <si>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</si>
  <si>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</si>
  <si>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</si>
  <si>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</si>
  <si>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</si>
  <si>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</si>
  <si>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</si>
  <si>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</si>
  <si>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</si>
  <si>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</si>
  <si>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</si>
  <si>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</si>
  <si>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</si>
  <si>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</si>
  <si>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</si>
  <si>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</si>
  <si>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</si>
  <si>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</si>
  <si>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</si>
  <si>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</si>
  <si>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</si>
  <si>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</si>
  <si>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</si>
  <si>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</si>
  <si>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</si>
  <si>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</si>
  <si>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</si>
  <si>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</si>
  <si>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</si>
  <si>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</si>
  <si>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</si>
  <si>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</si>
  <si>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</si>
  <si>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</si>
  <si>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</si>
  <si>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</si>
  <si>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</si>
  <si>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</si>
  <si>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</si>
  <si>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</si>
  <si>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</si>
  <si>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</si>
  <si>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</si>
  <si>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</si>
  <si>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</si>
  <si>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</si>
  <si>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</si>
  <si>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</si>
  <si>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</si>
  <si>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</si>
  <si>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</si>
  <si>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</si>
  <si>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</si>
  <si>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</si>
  <si>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</si>
  <si>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</si>
  <si>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</si>
  <si>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</si>
  <si>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</si>
  <si>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</si>
  <si>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</si>
  <si>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</si>
  <si>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</si>
  <si>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</si>
  <si>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</si>
  <si>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</si>
  <si>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</si>
  <si>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</si>
  <si>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</si>
  <si>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</si>
  <si>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</si>
  <si>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</si>
  <si>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</si>
  <si>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</si>
  <si>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</si>
  <si>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</si>
  <si>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</si>
  <si>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</si>
  <si>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</si>
  <si>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</si>
  <si>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</si>
  <si>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</si>
  <si>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</si>
  <si>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</si>
  <si>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</si>
  <si>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</si>
  <si>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</si>
  <si>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</si>
  <si>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</si>
  <si>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</si>
  <si>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</si>
  <si>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</si>
  <si>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</si>
  <si>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</si>
  <si>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</si>
  <si>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</si>
  <si>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</si>
  <si>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</si>
  <si>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</si>
  <si>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</si>
  <si>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</si>
  <si>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</si>
  <si>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</si>
  <si>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</si>
  <si>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</si>
  <si>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</si>
  <si>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</si>
  <si>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</si>
  <si>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</si>
  <si>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</si>
  <si>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</si>
  <si>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</si>
  <si>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</si>
  <si>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</si>
  <si>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</si>
  <si>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</si>
  <si>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</si>
  <si>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</si>
  <si>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</si>
  <si>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</si>
  <si>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</si>
  <si>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</si>
  <si>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</si>
  <si>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</si>
  <si>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</si>
  <si>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</si>
  <si>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</si>
  <si>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</si>
  <si>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</si>
  <si>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</si>
  <si>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</si>
  <si>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</si>
  <si>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</si>
  <si>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</si>
  <si>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</si>
  <si>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</si>
  <si>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</si>
  <si>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</si>
  <si>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</si>
  <si>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</si>
  <si>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</si>
  <si>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</si>
  <si>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</si>
  <si>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</si>
  <si>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</si>
  <si>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</si>
  <si>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</si>
  <si>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</si>
  <si>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</si>
  <si>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</si>
  <si>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</si>
  <si>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</si>
  <si>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</si>
  <si>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</si>
  <si>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</si>
  <si>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</si>
  <si>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</si>
  <si>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</si>
  <si>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</si>
  <si>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</si>
  <si>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</si>
  <si>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</si>
  <si>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</si>
  <si>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</si>
  <si>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</si>
  <si>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</si>
  <si>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</si>
  <si>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</si>
  <si>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</si>
  <si>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</si>
  <si>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</si>
  <si>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</si>
  <si>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</si>
  <si>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</si>
  <si>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</si>
  <si>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</si>
  <si>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</si>
  <si>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</si>
  <si>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</si>
  <si>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</si>
  <si>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</si>
  <si>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</si>
  <si>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</si>
  <si>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</si>
  <si>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</si>
  <si>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</si>
  <si>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</si>
  <si>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</si>
  <si>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</si>
  <si>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</si>
  <si>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</si>
  <si>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</si>
  <si>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</si>
  <si>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</si>
  <si>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</si>
  <si>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</si>
  <si>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</si>
  <si>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</si>
  <si>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</si>
  <si>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</si>
  <si>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</si>
  <si>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</si>
  <si>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</si>
  <si>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</si>
  <si>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</si>
  <si>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</si>
  <si>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</si>
  <si>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</si>
  <si>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</si>
  <si>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</si>
  <si>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</si>
  <si>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</si>
  <si>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</si>
  <si>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</si>
  <si>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</si>
  <si>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</si>
  <si>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</si>
  <si>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</si>
  <si>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</si>
  <si>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</si>
  <si>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</si>
  <si>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</si>
  <si>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</si>
  <si>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</si>
  <si>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</si>
  <si>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</si>
  <si>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</si>
  <si>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</si>
  <si>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</si>
  <si>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</si>
  <si>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</si>
  <si>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</si>
  <si>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</si>
  <si>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</si>
  <si>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</si>
  <si>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</si>
  <si>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</si>
  <si>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</si>
  <si>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</si>
  <si>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</si>
  <si>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</si>
  <si>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</si>
  <si>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</si>
  <si>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</si>
  <si>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</si>
  <si>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</si>
  <si>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</si>
  <si>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</si>
  <si>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</si>
  <si>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</si>
  <si>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</si>
  <si>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</si>
  <si>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</si>
  <si>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</si>
  <si>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</si>
  <si>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</si>
  <si>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</si>
  <si>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</si>
  <si>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</si>
  <si>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</si>
  <si>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</si>
  <si>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</si>
  <si>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</si>
  <si>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</si>
  <si>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</si>
  <si>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</si>
  <si>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</si>
  <si>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</si>
  <si>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</si>
  <si>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</si>
  <si>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</si>
  <si>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</si>
  <si>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</si>
  <si>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</si>
  <si>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</si>
  <si>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</si>
  <si>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</si>
  <si>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</si>
  <si>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</si>
  <si>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</si>
  <si>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</si>
  <si>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</si>
  <si>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</si>
  <si>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</si>
  <si>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</si>
  <si>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</si>
  <si>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</si>
  <si>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</si>
  <si>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</si>
  <si>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</si>
  <si>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</si>
  <si>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</si>
  <si>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</si>
  <si>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</si>
  <si>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</si>
  <si>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</si>
  <si>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</si>
  <si>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</si>
  <si>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</si>
  <si>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</si>
  <si>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</si>
  <si>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</si>
  <si>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</si>
  <si>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</si>
  <si>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</si>
  <si>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</si>
  <si>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</si>
  <si>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</si>
  <si>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</si>
  <si>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</si>
  <si>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</si>
  <si>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</si>
  <si>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</si>
  <si>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</si>
  <si>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</si>
  <si>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</si>
  <si>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</si>
  <si>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</si>
  <si>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</si>
  <si>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</si>
  <si>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</si>
  <si>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</si>
  <si>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</si>
  <si>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</si>
  <si>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</si>
  <si>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</si>
  <si>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</si>
  <si>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</si>
  <si>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</si>
  <si>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</si>
  <si>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</si>
  <si>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</si>
  <si>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</si>
  <si>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</si>
  <si>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</si>
  <si>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</si>
  <si>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</si>
  <si>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</si>
  <si>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</si>
  <si>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</si>
  <si>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</si>
  <si>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</si>
  <si>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</si>
  <si>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</si>
  <si>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</si>
  <si>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</si>
  <si>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</si>
  <si>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</si>
  <si>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</si>
  <si>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</si>
  <si>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</si>
  <si>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</si>
  <si>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</si>
  <si>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</si>
  <si>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</si>
  <si>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</si>
  <si>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</si>
  <si>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</si>
  <si>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</si>
  <si>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</si>
  <si>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</si>
  <si>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</si>
  <si>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</si>
  <si>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</si>
  <si>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</si>
  <si>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</si>
  <si>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</si>
  <si>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</si>
  <si>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</si>
  <si>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</si>
  <si>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</si>
  <si>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</si>
  <si>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</si>
  <si>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</si>
  <si>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</si>
  <si>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</si>
  <si>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</si>
  <si>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</si>
  <si>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</si>
  <si>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</si>
  <si>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</si>
  <si>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</si>
  <si>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</si>
  <si>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</si>
  <si>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</si>
  <si>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</si>
  <si>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</si>
  <si>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</si>
  <si>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</si>
  <si>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</si>
  <si>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</si>
  <si>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</si>
  <si>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</si>
  <si>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</si>
  <si>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</si>
  <si>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</si>
  <si>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</si>
  <si>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</si>
  <si>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</si>
  <si>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</si>
  <si>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</si>
  <si>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</si>
  <si>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</si>
  <si>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</si>
  <si>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</si>
  <si>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</si>
  <si>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</si>
  <si>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</si>
  <si>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</si>
  <si>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</si>
  <si>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</si>
  <si>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</si>
  <si>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</si>
  <si>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</si>
  <si>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</si>
  <si>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</si>
  <si>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</si>
  <si>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</si>
  <si>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</si>
  <si>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</si>
  <si>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</si>
  <si>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</si>
  <si>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</si>
  <si>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</si>
  <si>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</si>
  <si>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</si>
  <si>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</si>
  <si>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</si>
  <si>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</si>
  <si>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</si>
  <si>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</si>
  <si>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</si>
  <si>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</si>
  <si>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</si>
  <si>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</si>
  <si>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</si>
  <si>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</si>
  <si>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</si>
  <si>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</si>
  <si>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</si>
  <si>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</si>
  <si>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</si>
  <si>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</si>
  <si>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</si>
  <si>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</si>
  <si>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</si>
  <si>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</si>
  <si>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</si>
  <si>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</si>
  <si>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</si>
  <si>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</si>
  <si>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</si>
  <si>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</si>
  <si>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</si>
  <si>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</si>
  <si>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</si>
  <si>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</si>
  <si>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</si>
  <si>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</si>
  <si>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</si>
  <si>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</si>
  <si>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</si>
  <si>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</si>
  <si>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</si>
  <si>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</si>
  <si>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</si>
  <si>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</si>
  <si>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</si>
  <si>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</si>
  <si>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</si>
  <si>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</si>
  <si>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</si>
  <si>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</si>
  <si>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</si>
  <si>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</si>
  <si>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</si>
  <si>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</si>
  <si>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</si>
  <si>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</si>
  <si>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</si>
  <si>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</si>
  <si>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</si>
  <si>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</si>
  <si>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</si>
  <si>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</si>
  <si>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</si>
  <si>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</si>
  <si>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</si>
  <si>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</si>
  <si>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</si>
  <si>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</si>
  <si>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</si>
  <si>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</si>
  <si>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</si>
  <si>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</si>
  <si>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</si>
  <si>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</si>
  <si>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</si>
  <si>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</si>
  <si>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</si>
  <si>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</si>
  <si>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</si>
  <si>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</si>
  <si>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</si>
  <si>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</si>
  <si>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</si>
  <si>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</si>
  <si>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</si>
  <si>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</si>
  <si>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</si>
  <si>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</si>
  <si>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</si>
  <si>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</si>
  <si>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</si>
  <si>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</si>
  <si>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</si>
  <si>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</si>
  <si>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</si>
  <si>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</si>
  <si>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</si>
  <si>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</si>
  <si>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</si>
  <si>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</si>
  <si>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</si>
  <si>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</si>
  <si>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</si>
  <si>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</si>
  <si>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</si>
  <si>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</si>
  <si>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</si>
  <si>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</si>
  <si>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</si>
  <si>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</si>
  <si>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</si>
  <si>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</si>
  <si>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</si>
  <si>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</si>
  <si>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</si>
  <si>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</si>
  <si>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</si>
  <si>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</si>
  <si>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</si>
  <si>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</si>
  <si>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</si>
  <si>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</si>
  <si>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</si>
  <si>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</si>
  <si>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</si>
  <si>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</si>
  <si>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</si>
  <si>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</si>
  <si>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</si>
  <si>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</si>
  <si>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</si>
  <si>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</si>
  <si>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</si>
  <si>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</si>
  <si>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</si>
  <si>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</si>
  <si>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</si>
  <si>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</si>
  <si>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</si>
  <si>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</si>
  <si>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</si>
  <si>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</si>
  <si>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</si>
  <si>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</si>
  <si>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</si>
  <si>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</si>
  <si>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</si>
  <si>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</si>
  <si>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</si>
  <si>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</si>
  <si>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</si>
  <si>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</si>
  <si>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</si>
  <si>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</si>
  <si>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</si>
  <si>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</si>
  <si>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</si>
  <si>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</si>
  <si>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</si>
  <si>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</si>
  <si>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</si>
  <si>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</si>
  <si>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</si>
  <si>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</si>
  <si>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</si>
  <si>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</si>
  <si>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</si>
  <si>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</si>
  <si>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</si>
  <si>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</si>
  <si>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</si>
  <si>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</si>
  <si>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</si>
  <si>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</si>
  <si>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</si>
  <si>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</si>
  <si>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</si>
  <si>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</si>
  <si>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</si>
  <si>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</si>
  <si>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</si>
  <si>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</si>
  <si>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</si>
  <si>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</si>
  <si>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</si>
  <si>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</si>
  <si>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</si>
  <si>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</si>
  <si>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</si>
  <si>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</si>
  <si>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</si>
  <si>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</si>
  <si>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</si>
  <si>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</si>
  <si>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</si>
  <si>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</si>
  <si>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</si>
  <si>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</si>
  <si>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</si>
  <si>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</si>
  <si>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</si>
  <si>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</si>
  <si>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</si>
  <si>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</si>
  <si>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</si>
  <si>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</si>
  <si>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</si>
  <si>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</si>
  <si>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</si>
  <si>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</si>
  <si>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</si>
  <si>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</si>
  <si>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</si>
  <si>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</si>
  <si>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</si>
  <si>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</si>
  <si>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</si>
  <si>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</si>
  <si>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</si>
  <si>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</si>
  <si>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</si>
  <si>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</si>
  <si>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</si>
  <si>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</si>
  <si>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</si>
  <si>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</si>
  <si>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</si>
  <si>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</si>
  <si>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</si>
  <si>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</si>
  <si>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</si>
  <si>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</si>
  <si>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</si>
  <si>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</si>
  <si>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</si>
  <si>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</si>
  <si>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</si>
  <si>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</si>
  <si>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</si>
  <si>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</si>
  <si>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</si>
  <si>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</si>
  <si>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</si>
  <si>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</si>
  <si>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</si>
  <si>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</si>
  <si>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</si>
  <si>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</si>
  <si>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</si>
  <si>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</si>
  <si>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</si>
  <si>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</si>
  <si>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</si>
  <si>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</si>
  <si>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</si>
  <si>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</si>
  <si>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</si>
  <si>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</si>
  <si>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</si>
  <si>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</si>
  <si>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</si>
  <si>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</si>
  <si>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</si>
  <si>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</si>
  <si>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</si>
  <si>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</si>
  <si>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</si>
  <si>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</si>
  <si>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</si>
  <si>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</si>
  <si>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</si>
  <si>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</si>
  <si>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</si>
  <si>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</si>
  <si>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</si>
  <si>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</si>
  <si>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</si>
  <si>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</si>
  <si>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</si>
  <si>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</si>
  <si>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</si>
  <si>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</si>
  <si>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</si>
  <si>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</si>
  <si>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</si>
  <si>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</si>
  <si>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</si>
  <si>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</si>
  <si>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</si>
  <si>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</si>
  <si>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</si>
  <si>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</si>
  <si>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</si>
  <si>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</si>
  <si>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</si>
  <si>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</si>
  <si>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</si>
  <si>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</si>
  <si>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</si>
  <si>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</si>
  <si>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</si>
  <si>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</si>
  <si>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</si>
  <si>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</si>
  <si>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</si>
  <si>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</si>
  <si>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</si>
  <si>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</si>
  <si>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</si>
  <si>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</si>
  <si>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</si>
  <si>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</si>
  <si>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</si>
  <si>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</si>
  <si>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</si>
  <si>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</si>
  <si>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</si>
  <si>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</si>
  <si>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</si>
  <si>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</si>
  <si>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</si>
  <si>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</si>
  <si>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</si>
  <si>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</si>
  <si>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</si>
  <si>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</si>
  <si>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</si>
  <si>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</si>
  <si>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</si>
  <si>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</si>
  <si>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</si>
  <si>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</si>
  <si>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</si>
  <si>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</si>
  <si>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</si>
  <si>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</si>
  <si>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</si>
  <si>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</si>
  <si>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</si>
  <si>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</si>
  <si>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</si>
  <si>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</si>
  <si>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</si>
  <si>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</si>
  <si>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</si>
  <si>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</si>
  <si>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</si>
  <si>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</si>
  <si>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</si>
  <si>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</si>
  <si>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</si>
  <si>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</si>
  <si>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</si>
  <si>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</si>
  <si>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</si>
  <si>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</si>
  <si>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</si>
  <si>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</si>
  <si>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</si>
  <si>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</si>
  <si>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</si>
  <si>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</si>
  <si>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</si>
  <si>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</si>
  <si>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</si>
  <si>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</si>
  <si>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</si>
  <si>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</si>
  <si>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</si>
  <si>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</si>
  <si>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</si>
  <si>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</si>
  <si>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</si>
  <si>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</si>
  <si>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</si>
  <si>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</si>
  <si>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</si>
  <si>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</si>
  <si>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</si>
  <si>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</si>
  <si>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</si>
  <si>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</si>
  <si>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</si>
  <si>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</si>
  <si>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</si>
  <si>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</si>
  <si>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</si>
  <si>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</si>
  <si>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</si>
  <si>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</si>
  <si>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</si>
  <si>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</si>
  <si>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</si>
  <si>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</si>
  <si>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</si>
  <si>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</si>
  <si>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</si>
  <si>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</si>
  <si>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</si>
  <si>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</si>
  <si>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</si>
  <si>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</si>
  <si>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</si>
  <si>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</si>
  <si>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</si>
  <si>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</si>
  <si>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</si>
  <si>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</si>
  <si>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</si>
  <si>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</si>
  <si>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</si>
  <si>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</si>
  <si>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</si>
  <si>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</si>
  <si>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</si>
  <si>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</si>
  <si>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</si>
  <si>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</si>
  <si>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</si>
  <si>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</si>
  <si>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</si>
  <si>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</si>
  <si>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</si>
  <si>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</si>
  <si>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</si>
  <si>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</si>
  <si>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</si>
  <si>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</si>
  <si>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</si>
  <si>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</si>
  <si>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</si>
  <si>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</si>
  <si>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</si>
  <si>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</si>
  <si>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</si>
  <si>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</si>
  <si>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</si>
  <si>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</si>
  <si>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</si>
  <si>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</si>
  <si>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</si>
  <si>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</si>
  <si>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</si>
  <si>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</si>
  <si>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</si>
  <si>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</si>
  <si>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</si>
  <si>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</si>
  <si>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</si>
  <si>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</si>
  <si>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</si>
  <si>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</si>
  <si>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</si>
  <si>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</si>
  <si>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</si>
  <si>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</si>
  <si>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</si>
  <si>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</si>
  <si>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</si>
  <si>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</si>
  <si>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</si>
  <si>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</si>
  <si>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</si>
  <si>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</si>
  <si>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</si>
  <si>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</si>
  <si>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</si>
  <si>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</si>
  <si>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</si>
  <si>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</si>
  <si>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</si>
  <si>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</si>
  <si>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</si>
  <si>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</si>
  <si>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</si>
  <si>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</si>
  <si>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</si>
  <si>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</si>
  <si>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</si>
  <si>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</si>
  <si>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</si>
  <si>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</si>
  <si>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</si>
  <si>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</si>
  <si>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</si>
  <si>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</si>
  <si>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</si>
  <si>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</si>
  <si>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</si>
  <si>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</si>
  <si>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</si>
  <si>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</si>
  <si>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</si>
  <si>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</si>
  <si>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</si>
  <si>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</si>
  <si>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</si>
  <si>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</si>
  <si>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</si>
  <si>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</si>
  <si>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</si>
  <si>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</si>
  <si>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</si>
  <si>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</si>
  <si>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</si>
  <si>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</si>
  <si>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</si>
  <si>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</si>
  <si>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</si>
  <si>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</si>
  <si>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</si>
  <si>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</si>
  <si>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</si>
  <si>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</si>
  <si>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</si>
  <si>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</si>
  <si>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</si>
  <si>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</si>
  <si>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</si>
  <si>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</si>
  <si>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</si>
  <si>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</si>
  <si>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</si>
  <si>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</si>
  <si>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</si>
  <si>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</si>
  <si>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</si>
  <si>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</si>
  <si>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</si>
  <si>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</si>
  <si>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</si>
  <si>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</si>
  <si>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</si>
  <si>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</si>
  <si>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</si>
  <si>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</si>
  <si>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</si>
  <si>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</si>
  <si>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</si>
  <si>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</si>
  <si>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</si>
  <si>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</si>
  <si>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</si>
  <si>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</si>
  <si>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</si>
  <si>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</si>
  <si>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</si>
  <si>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</si>
  <si>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</si>
  <si>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</si>
  <si>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</si>
  <si>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</si>
  <si>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</si>
  <si>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</si>
  <si>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</si>
  <si>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</si>
  <si>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</si>
  <si>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</si>
  <si>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</si>
  <si>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</si>
  <si>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</si>
  <si>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</si>
  <si>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</si>
  <si>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</si>
  <si>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</si>
  <si>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</si>
  <si>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</si>
  <si>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</si>
  <si>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</si>
  <si>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</si>
  <si>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</si>
  <si>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</si>
  <si>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</si>
  <si>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</si>
  <si>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</si>
  <si>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</si>
  <si>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</si>
  <si>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</si>
  <si>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</si>
  <si>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</si>
  <si>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</si>
  <si>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</si>
  <si>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</si>
  <si>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</si>
  <si>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</si>
  <si>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</si>
  <si>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</si>
  <si>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</si>
  <si>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</si>
  <si>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</si>
  <si>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</si>
  <si>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</si>
  <si>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</si>
  <si>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</si>
  <si>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</si>
  <si>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</si>
  <si>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</si>
  <si>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</si>
  <si>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</si>
  <si>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</si>
  <si>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</si>
  <si>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</si>
  <si>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</si>
  <si>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</si>
  <si>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</si>
  <si>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</si>
  <si>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</si>
  <si>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</si>
  <si>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</si>
  <si>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</si>
  <si>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</si>
  <si>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</si>
  <si>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</si>
  <si>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</si>
  <si>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</si>
  <si>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</si>
  <si>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</si>
  <si>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</si>
  <si>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</si>
  <si>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</si>
  <si>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</si>
  <si>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</si>
  <si>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</si>
  <si>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</si>
  <si>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</si>
  <si>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</si>
  <si>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</si>
  <si>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</si>
  <si>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</si>
  <si>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</si>
  <si>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</si>
  <si>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</si>
  <si>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</si>
  <si>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</si>
  <si>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</si>
  <si>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</si>
  <si>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</si>
  <si>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</si>
  <si>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</si>
  <si>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</si>
  <si>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</si>
  <si>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</si>
  <si>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</si>
  <si>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</si>
  <si>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</si>
  <si>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</si>
  <si>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</si>
  <si>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</si>
  <si>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</si>
  <si>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</si>
  <si>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</si>
  <si>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</si>
  <si>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</si>
  <si>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</si>
  <si>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</si>
  <si>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</si>
  <si>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</si>
  <si>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</si>
  <si>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</si>
  <si>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</si>
  <si>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</si>
  <si>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</si>
  <si>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</si>
  <si>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</si>
  <si>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</si>
  <si>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</si>
  <si>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</si>
  <si>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</si>
  <si>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</si>
  <si>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</si>
  <si>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</si>
  <si>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</si>
  <si>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</si>
  <si>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</si>
  <si>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</si>
  <si>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</si>
  <si>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</si>
  <si>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</si>
  <si>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</si>
  <si>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</si>
  <si>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</si>
  <si>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</si>
  <si>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</si>
  <si>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</si>
  <si>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</si>
  <si>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</si>
  <si>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</si>
  <si>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</si>
  <si>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</si>
  <si>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</si>
  <si>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</si>
  <si>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</si>
  <si>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</si>
  <si>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</si>
  <si>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</si>
  <si>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</si>
  <si>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</si>
  <si>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</si>
  <si>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</si>
  <si>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</si>
  <si>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</si>
  <si>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</si>
  <si>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</si>
  <si>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</si>
  <si>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</si>
  <si>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</si>
  <si>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</si>
  <si>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</si>
  <si>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</si>
  <si>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</si>
  <si>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</si>
  <si>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</si>
  <si>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</si>
  <si>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</si>
  <si>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</si>
  <si>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</si>
  <si>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</si>
  <si>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</si>
  <si>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</si>
  <si>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</si>
  <si>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</si>
  <si>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</si>
  <si>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</si>
  <si>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</si>
  <si>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</si>
  <si>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</si>
  <si>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</si>
  <si>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</si>
  <si>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</si>
  <si>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</si>
  <si>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</si>
  <si>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</si>
  <si>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</si>
  <si>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</si>
  <si>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</si>
  <si>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</si>
  <si>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</si>
  <si>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</si>
  <si>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</si>
  <si>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</si>
  <si>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</si>
  <si>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</si>
  <si>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</si>
  <si>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</si>
  <si>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</si>
  <si>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</si>
  <si>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</si>
  <si>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</si>
  <si>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</si>
  <si>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</si>
  <si>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</si>
  <si>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</si>
  <si>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</si>
  <si>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</si>
  <si>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</si>
  <si>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</si>
  <si>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</si>
  <si>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</si>
  <si>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</si>
  <si>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</si>
  <si>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</si>
  <si>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</si>
  <si>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</si>
  <si>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</si>
  <si>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</si>
  <si>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</si>
  <si>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</si>
  <si>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</si>
  <si>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</si>
  <si>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</si>
  <si>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</si>
  <si>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</si>
  <si>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</si>
  <si>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</si>
  <si>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</si>
  <si>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</si>
  <si>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</si>
  <si>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</si>
  <si>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</si>
  <si>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</si>
  <si>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</si>
  <si>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</si>
  <si>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</si>
  <si>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</si>
  <si>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</si>
  <si>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</si>
  <si>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</si>
  <si>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</si>
  <si>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</si>
  <si>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</si>
  <si>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</si>
  <si>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</si>
  <si>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</si>
  <si>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</si>
  <si>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</si>
  <si>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</si>
  <si>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</si>
  <si>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</si>
  <si>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</si>
  <si>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</si>
  <si>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</si>
  <si>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</si>
  <si>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</si>
  <si>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</si>
  <si>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</si>
  <si>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</si>
  <si>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</si>
  <si>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</si>
  <si>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</si>
  <si>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</si>
  <si>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</si>
  <si>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</si>
  <si>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</si>
  <si>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</si>
  <si>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</si>
  <si>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</si>
  <si>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</si>
  <si>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</si>
  <si>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</si>
  <si>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</si>
  <si>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</si>
  <si>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</si>
  <si>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</si>
  <si>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</si>
  <si>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</si>
  <si>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</si>
  <si>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</si>
  <si>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</si>
  <si>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</si>
  <si>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</si>
  <si>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</si>
  <si>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</si>
  <si>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</si>
  <si>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</si>
  <si>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</si>
  <si>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</si>
  <si>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</si>
  <si>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</si>
  <si>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</si>
  <si>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</si>
  <si>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</si>
  <si>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</si>
  <si>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</si>
  <si>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</si>
  <si>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</si>
  <si>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</si>
  <si>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</si>
  <si>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</si>
  <si>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</si>
  <si>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</si>
  <si>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</si>
  <si>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</si>
  <si>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</si>
  <si>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</si>
  <si>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</si>
  <si>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</si>
  <si>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</si>
  <si>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</si>
  <si>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</si>
  <si>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</si>
  <si>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</si>
  <si>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</si>
  <si>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</si>
  <si>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</si>
  <si>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</si>
  <si>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</si>
  <si>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</si>
  <si>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</si>
  <si>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</si>
  <si>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</si>
  <si>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</si>
  <si>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</si>
  <si>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</si>
  <si>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</si>
  <si>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</si>
  <si>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</si>
  <si>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</si>
  <si>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</si>
  <si>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</si>
  <si>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</si>
  <si>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</si>
  <si>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</si>
  <si>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</si>
  <si>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</si>
  <si>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</si>
  <si>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</si>
  <si>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</si>
  <si>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</si>
  <si>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</si>
  <si>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</si>
  <si>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</si>
  <si>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</si>
  <si>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</si>
  <si>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</si>
  <si>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</si>
  <si>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</si>
  <si>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</si>
  <si>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</si>
  <si>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</si>
  <si>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</si>
  <si>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</si>
  <si>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</si>
  <si>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</si>
  <si>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</si>
  <si>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</si>
  <si>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</si>
  <si>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</si>
  <si>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</si>
  <si>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</si>
  <si>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</si>
  <si>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</si>
  <si>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</si>
  <si>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</si>
  <si>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</si>
  <si>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</si>
  <si>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</si>
  <si>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</si>
  <si>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</si>
  <si>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</si>
  <si>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</si>
  <si>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</si>
  <si>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</si>
  <si>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</si>
  <si>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</si>
  <si>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</si>
  <si>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</si>
  <si>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</si>
  <si>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</si>
  <si>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</si>
  <si>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</si>
  <si>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</si>
  <si>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</si>
  <si>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</si>
  <si>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</si>
  <si>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</si>
  <si>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</si>
  <si>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</si>
  <si>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</si>
  <si>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</si>
  <si>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</si>
  <si>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</si>
  <si>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</si>
  <si>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</si>
  <si>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</si>
  <si>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</si>
  <si>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</si>
  <si>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</si>
  <si>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</si>
  <si>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</si>
  <si>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</si>
  <si>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</si>
  <si>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</si>
  <si>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</si>
  <si>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</si>
  <si>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</si>
  <si>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</si>
  <si>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</si>
  <si>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</si>
  <si>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</si>
  <si>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</si>
  <si>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</si>
  <si>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</si>
  <si>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</si>
  <si>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</si>
  <si>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</si>
  <si>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</si>
  <si>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</si>
  <si>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</si>
  <si>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</si>
  <si>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</si>
  <si>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</si>
  <si>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</si>
  <si>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</si>
  <si>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</si>
  <si>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</si>
  <si>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</si>
  <si>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</si>
  <si>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</si>
  <si>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</si>
  <si>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</si>
  <si>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</si>
  <si>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</si>
  <si>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</si>
  <si>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</si>
  <si>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</si>
  <si>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</si>
  <si>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</si>
  <si>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</si>
  <si>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</si>
  <si>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</si>
  <si>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</si>
  <si>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</si>
  <si>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</si>
  <si>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</si>
  <si>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</si>
  <si>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</si>
  <si>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</si>
  <si>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</si>
  <si>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</si>
  <si>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</si>
  <si>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</si>
  <si>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</si>
  <si>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</si>
  <si>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</si>
  <si>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</si>
  <si>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</si>
  <si>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</si>
  <si>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</si>
  <si>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</si>
  <si>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</si>
  <si>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</si>
  <si>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</si>
  <si>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</si>
  <si>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</si>
  <si>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</si>
  <si>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</si>
  <si>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</si>
  <si>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</si>
  <si>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</si>
  <si>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</si>
  <si>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</si>
  <si>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</si>
  <si>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</si>
  <si>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</si>
  <si>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</si>
  <si>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</si>
  <si>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</si>
  <si>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</si>
  <si>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</si>
  <si>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</si>
  <si>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</si>
  <si>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</si>
  <si>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</si>
  <si>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</si>
  <si>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</si>
  <si>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</si>
  <si>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</si>
  <si>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</si>
  <si>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</si>
  <si>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</si>
  <si>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</si>
  <si>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</si>
  <si>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</si>
  <si>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</si>
  <si>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</si>
  <si>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</si>
  <si>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</si>
  <si>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</si>
  <si>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</si>
  <si>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</si>
  <si>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</si>
  <si>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</si>
  <si>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</si>
  <si>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</si>
  <si>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</si>
  <si>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</si>
  <si>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</si>
  <si>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</si>
  <si>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</si>
  <si>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</si>
  <si>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</si>
  <si>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</si>
  <si>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</si>
  <si>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</si>
  <si>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</si>
  <si>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</si>
  <si>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</si>
  <si>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</si>
  <si>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</si>
  <si>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</si>
  <si>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</si>
  <si>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</si>
  <si>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</si>
  <si>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</si>
  <si>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</si>
  <si>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</si>
  <si>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</si>
  <si>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</si>
  <si>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</si>
  <si>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</si>
  <si>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</si>
  <si>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</si>
  <si>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</si>
  <si>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</si>
  <si>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</si>
  <si>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</si>
  <si>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</si>
  <si>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</si>
  <si>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</si>
  <si>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</si>
  <si>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</si>
  <si>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</si>
  <si>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</si>
  <si>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</si>
  <si>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</si>
  <si>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</si>
  <si>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</si>
  <si>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</si>
  <si>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</si>
  <si>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</si>
  <si>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</si>
  <si>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</si>
  <si>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</si>
  <si>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</si>
  <si>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</si>
  <si>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</si>
  <si>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</si>
  <si>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</si>
  <si>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</si>
  <si>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</si>
  <si>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</si>
  <si>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</si>
  <si>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</si>
  <si>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</si>
  <si>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</si>
  <si>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</si>
  <si>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</si>
  <si>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</si>
  <si>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</si>
  <si>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</si>
  <si>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</si>
  <si>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</si>
  <si>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</si>
  <si>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</si>
  <si>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</si>
  <si>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</si>
  <si>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</si>
  <si>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</si>
  <si>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</si>
  <si>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</si>
  <si>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</si>
  <si>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</si>
  <si>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</si>
  <si>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</si>
  <si>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</si>
  <si>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</si>
  <si>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</si>
  <si>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</si>
  <si>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</si>
  <si>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</si>
  <si>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</si>
  <si>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</si>
  <si>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</si>
  <si>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</si>
  <si>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</si>
  <si>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</si>
  <si>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</si>
  <si>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</si>
  <si>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</si>
  <si>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</si>
  <si>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</si>
  <si>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</si>
  <si>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</si>
  <si>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</si>
  <si>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</si>
  <si>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</si>
  <si>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</si>
  <si>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</si>
  <si>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</si>
  <si>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</si>
  <si>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</si>
  <si>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</si>
  <si>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</si>
  <si>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</si>
  <si>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</si>
  <si>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</si>
  <si>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</si>
  <si>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</si>
  <si>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</si>
  <si>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</si>
  <si>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</si>
  <si>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</si>
  <si>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</si>
  <si>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</si>
  <si>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</si>
  <si>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</si>
  <si>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</si>
  <si>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</si>
  <si>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</si>
  <si>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</si>
  <si>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</si>
  <si>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</si>
  <si>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</si>
  <si>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</si>
  <si>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</si>
  <si>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</si>
  <si>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</si>
  <si>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</si>
  <si>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</si>
  <si>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</si>
  <si>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</si>
  <si>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</si>
  <si>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</si>
  <si>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</si>
  <si>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</si>
  <si>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</si>
  <si>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</si>
  <si>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</si>
  <si>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</si>
  <si>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</si>
  <si>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</si>
  <si>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</si>
  <si>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</si>
  <si>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</si>
  <si>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</si>
  <si>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</si>
  <si>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</si>
  <si>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</si>
  <si>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</si>
  <si>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</si>
  <si>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</si>
  <si>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</si>
  <si>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</si>
  <si>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</si>
  <si>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</si>
  <si>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</si>
  <si>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</si>
  <si>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</si>
  <si>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</si>
  <si>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</si>
  <si>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</si>
  <si>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</si>
  <si>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</si>
  <si>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</si>
  <si>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</si>
  <si>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</si>
  <si>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</si>
  <si>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</si>
  <si>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</si>
  <si>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</si>
  <si>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</si>
  <si>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</si>
  <si>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</si>
  <si>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</si>
  <si>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</si>
  <si>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</si>
  <si>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</si>
  <si>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</si>
  <si>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</si>
  <si>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</si>
  <si>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</si>
  <si>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</si>
  <si>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</si>
  <si>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</si>
  <si>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</si>
  <si>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</si>
  <si>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</si>
  <si>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</si>
  <si>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</si>
  <si>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</si>
  <si>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</si>
  <si>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</si>
  <si>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</si>
  <si>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</si>
  <si>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</si>
  <si>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</si>
  <si>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</si>
  <si>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</si>
  <si>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</si>
  <si>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</si>
  <si>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</si>
  <si>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</si>
  <si>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</si>
  <si>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</si>
  <si>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</si>
  <si>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</si>
  <si>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</si>
  <si>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</si>
  <si>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</si>
  <si>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</si>
  <si>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</si>
  <si>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</si>
  <si>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</si>
  <si>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</si>
  <si>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</si>
  <si>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</si>
  <si>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</si>
  <si>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</si>
  <si>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</si>
  <si>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</si>
  <si>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</si>
  <si>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</si>
  <si>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</si>
  <si>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</si>
  <si>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</si>
  <si>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</si>
  <si>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</si>
  <si>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</si>
  <si>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</si>
  <si>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</si>
  <si>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</si>
  <si>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</si>
  <si>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</si>
  <si>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</si>
  <si>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</si>
  <si>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</si>
  <si>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</si>
  <si>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</si>
  <si>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</si>
  <si>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</si>
  <si>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</si>
  <si>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</si>
  <si>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</si>
  <si>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</si>
  <si>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</si>
  <si>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</si>
  <si>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</si>
  <si>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</si>
  <si>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</si>
  <si>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</si>
  <si>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</si>
  <si>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</si>
  <si>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</si>
  <si>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</si>
  <si>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</si>
  <si>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</si>
  <si>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</si>
  <si>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</si>
  <si>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</si>
  <si>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</si>
  <si>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</si>
  <si>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</si>
  <si>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</si>
  <si>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</si>
  <si>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</si>
  <si>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</si>
  <si>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</si>
  <si>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</si>
  <si>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</si>
  <si>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</si>
  <si>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</si>
  <si>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</si>
  <si>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</si>
  <si>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</si>
  <si>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</si>
  <si>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</si>
  <si>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</si>
  <si>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</si>
  <si>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</si>
  <si>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</si>
  <si>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</si>
  <si>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</si>
  <si>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</si>
  <si>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</si>
  <si>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</si>
  <si>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</si>
  <si>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</si>
  <si>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</si>
  <si>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</si>
  <si>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</si>
  <si>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</si>
  <si>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</si>
  <si>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</si>
  <si>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</si>
  <si>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</si>
  <si>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</si>
  <si>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</si>
  <si>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</si>
  <si>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</si>
  <si>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</si>
  <si>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</si>
  <si>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</si>
  <si>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</si>
  <si>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</si>
  <si>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</si>
  <si>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</si>
  <si>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</si>
  <si>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</si>
  <si>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</si>
  <si>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</si>
  <si>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</si>
  <si>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</si>
  <si>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</si>
  <si>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</si>
  <si>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</si>
  <si>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</si>
  <si>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</si>
  <si>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</si>
  <si>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</si>
  <si>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</si>
  <si>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</si>
  <si>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</si>
  <si>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</si>
  <si>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</si>
  <si>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</si>
  <si>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</si>
  <si>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</si>
  <si>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</si>
  <si>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</si>
  <si>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</si>
  <si>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</si>
  <si>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</si>
  <si>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</si>
  <si>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</si>
  <si>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</si>
  <si>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</si>
  <si>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</si>
  <si>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</si>
  <si>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</si>
  <si>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</si>
  <si>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</si>
  <si>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</si>
  <si>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</si>
  <si>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</si>
  <si>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</si>
  <si>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</si>
  <si>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</si>
  <si>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</si>
  <si>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</si>
  <si>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</si>
  <si>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</si>
  <si>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</si>
  <si>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</si>
  <si>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</si>
  <si>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</si>
  <si>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</si>
  <si>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</si>
  <si>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</si>
  <si>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</si>
  <si>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</si>
  <si>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</si>
  <si>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</si>
  <si>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</si>
  <si>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</si>
  <si>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</si>
  <si>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</si>
  <si>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</si>
  <si>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</si>
  <si>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</si>
  <si>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</si>
  <si>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</si>
  <si>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</si>
  <si>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</si>
  <si>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</si>
  <si>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</si>
  <si>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</si>
  <si>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</si>
  <si>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</si>
  <si>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</si>
  <si>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</si>
  <si>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</si>
  <si>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</si>
  <si>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</si>
  <si>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</si>
  <si>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</si>
  <si>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</si>
  <si>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</si>
  <si>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</si>
  <si>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</si>
  <si>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</si>
  <si>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</si>
  <si>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</si>
  <si>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</si>
  <si>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</si>
  <si>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</si>
  <si>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</si>
  <si>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</si>
  <si>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</si>
  <si>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</si>
  <si>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</si>
  <si>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</si>
  <si>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</si>
  <si>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</si>
  <si>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</si>
  <si>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</si>
  <si>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</si>
  <si>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</si>
  <si>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</si>
  <si>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</si>
  <si>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</si>
  <si>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</si>
  <si>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</si>
  <si>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</si>
  <si>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</si>
  <si>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</si>
  <si>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</si>
  <si>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</si>
  <si>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</si>
  <si>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</si>
  <si>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</si>
  <si>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</si>
  <si>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</si>
  <si>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</si>
  <si>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</si>
  <si>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</si>
  <si>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</si>
  <si>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</si>
  <si>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</si>
  <si>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</si>
  <si>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</si>
  <si>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</si>
  <si>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</si>
  <si>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</si>
  <si>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</si>
  <si>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</si>
  <si>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</si>
  <si>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</si>
  <si>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</si>
  <si>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</si>
  <si>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</si>
  <si>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</si>
  <si>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</si>
  <si>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</si>
  <si>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</si>
  <si>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</si>
  <si>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</si>
  <si>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</si>
  <si>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</si>
  <si>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</si>
  <si>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</si>
  <si>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</si>
  <si>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</si>
  <si>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</si>
  <si>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</si>
  <si>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</si>
  <si>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</si>
  <si>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</si>
  <si>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</si>
  <si>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</si>
  <si>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</si>
  <si>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</si>
  <si>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</si>
  <si>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</si>
  <si>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</si>
  <si>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</si>
  <si>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</si>
  <si>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</si>
  <si>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</si>
  <si>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</si>
  <si>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</si>
  <si>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</si>
  <si>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</si>
  <si>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</si>
  <si>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</si>
  <si>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</si>
  <si>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</si>
  <si>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</si>
  <si>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</si>
  <si>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</si>
  <si>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</si>
  <si>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</si>
  <si>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</si>
  <si>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</si>
  <si>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</si>
  <si>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</si>
  <si>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</si>
  <si>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</si>
  <si>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</si>
  <si>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</si>
  <si>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</si>
  <si>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</si>
  <si>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</si>
  <si>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</si>
  <si>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</si>
  <si>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</si>
  <si>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</si>
  <si>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</si>
  <si>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</si>
  <si>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</si>
  <si>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</si>
  <si>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</si>
  <si>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</si>
  <si>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</si>
  <si>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</si>
  <si>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</si>
  <si>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</si>
  <si>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</si>
  <si>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</si>
  <si>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</si>
  <si>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</si>
  <si>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</si>
  <si>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</si>
  <si>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</si>
  <si>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</si>
  <si>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</si>
  <si>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</si>
  <si>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</si>
  <si>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</si>
  <si>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</si>
  <si>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</si>
  <si>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</si>
  <si>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</si>
  <si>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</si>
  <si>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</si>
  <si>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</si>
  <si>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</si>
  <si>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</si>
  <si>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</si>
  <si>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</si>
  <si>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</si>
  <si>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</si>
  <si>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</si>
  <si>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</si>
  <si>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</si>
  <si>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</si>
  <si>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</si>
  <si>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</si>
  <si>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</si>
  <si>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</si>
  <si>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</si>
  <si>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</si>
  <si>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</si>
  <si>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</si>
  <si>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</si>
  <si>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</si>
  <si>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</si>
  <si>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</si>
  <si>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</si>
  <si>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</si>
  <si>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</si>
  <si>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</si>
  <si>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</si>
  <si>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</si>
  <si>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</si>
  <si>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</si>
  <si>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</si>
  <si>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</si>
  <si>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</si>
  <si>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</si>
  <si>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</si>
  <si>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</si>
  <si>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</si>
  <si>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</si>
  <si>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</si>
  <si>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</si>
  <si>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</si>
  <si>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</si>
  <si>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</si>
  <si>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</si>
  <si>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</si>
  <si>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</si>
  <si>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</si>
  <si>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</si>
  <si>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</si>
  <si>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</si>
  <si>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</si>
  <si>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</si>
  <si>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</si>
  <si>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</si>
  <si>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</si>
  <si>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</si>
  <si>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</si>
  <si>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</si>
  <si>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</si>
  <si>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</si>
  <si>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</si>
  <si>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</si>
  <si>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</si>
  <si>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</si>
  <si>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</si>
  <si>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</si>
  <si>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</si>
  <si>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</si>
  <si>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</si>
  <si>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</si>
  <si>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</si>
  <si>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</si>
  <si>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</si>
  <si>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</si>
  <si>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</si>
  <si>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</si>
  <si>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</si>
  <si>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</si>
  <si>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</si>
  <si>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</si>
  <si>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</si>
  <si>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</si>
  <si>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</si>
  <si>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</si>
  <si>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</si>
  <si>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</si>
  <si>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</si>
  <si>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</si>
  <si>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</si>
  <si>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</si>
  <si>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</si>
  <si>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</si>
  <si>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</si>
  <si>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</si>
  <si>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</si>
  <si>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</si>
  <si>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</si>
  <si>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</si>
  <si>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</si>
  <si>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</si>
  <si>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</si>
  <si>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</si>
  <si>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</si>
  <si>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</si>
  <si>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</si>
  <si>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</si>
  <si>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</si>
  <si>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</si>
  <si>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</si>
  <si>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</si>
  <si>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</si>
  <si>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</si>
  <si>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</si>
  <si>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</si>
  <si>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</si>
  <si>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</si>
  <si>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</si>
  <si>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</si>
  <si>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</si>
  <si>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</si>
  <si>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</si>
  <si>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</si>
  <si>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</si>
  <si>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</si>
  <si>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</si>
  <si>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</si>
  <si>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</si>
  <si>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</si>
  <si>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</si>
  <si>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</si>
  <si>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</si>
  <si>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</si>
  <si>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</si>
  <si>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</si>
  <si>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</si>
  <si>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</si>
  <si>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</si>
  <si>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</si>
  <si>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</si>
  <si>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</si>
  <si>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</si>
  <si>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</si>
  <si>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</si>
  <si>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</si>
  <si>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</si>
  <si>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</si>
  <si>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</si>
  <si>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</si>
  <si>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</si>
  <si>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</si>
  <si>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</si>
  <si>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</si>
  <si>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</si>
  <si>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</si>
  <si>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</si>
  <si>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</si>
  <si>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</si>
  <si>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</si>
  <si>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</si>
  <si>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</si>
  <si>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</si>
  <si>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</si>
  <si>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</si>
  <si>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</si>
  <si>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</si>
  <si>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</si>
  <si>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</si>
  <si>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</si>
  <si>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</si>
  <si>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</si>
  <si>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</si>
  <si>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</si>
  <si>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</si>
  <si>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</si>
  <si>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</si>
  <si>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</si>
  <si>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</si>
  <si>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</si>
  <si>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</si>
  <si>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</si>
  <si>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</si>
  <si>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</si>
  <si>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</si>
  <si>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</si>
  <si>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</si>
  <si>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</si>
  <si>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</si>
  <si>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</si>
  <si>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</si>
  <si>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</si>
  <si>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</si>
  <si>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</si>
  <si>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</si>
  <si>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</si>
  <si>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</si>
  <si>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</si>
  <si>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</si>
  <si>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</si>
  <si>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</si>
  <si>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</si>
  <si>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</si>
  <si>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</si>
  <si>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</si>
  <si>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</si>
  <si>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</si>
  <si>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</si>
  <si>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</si>
  <si>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</si>
  <si>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</si>
  <si>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</si>
  <si>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</si>
  <si>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</si>
  <si>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</si>
  <si>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</si>
  <si>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</si>
  <si>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</si>
  <si>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</si>
  <si>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</si>
  <si>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</si>
  <si>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</si>
  <si>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</si>
  <si>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</si>
  <si>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</si>
  <si>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</si>
  <si>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</si>
  <si>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</si>
  <si>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</si>
  <si>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</si>
  <si>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</si>
  <si>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</si>
  <si>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</si>
  <si>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</si>
  <si>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</si>
  <si>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</si>
  <si>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</si>
  <si>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</si>
  <si>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</si>
  <si>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</si>
  <si>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</si>
  <si>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</si>
  <si>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</si>
  <si>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</si>
  <si>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</si>
  <si>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</si>
  <si>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</si>
  <si>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</si>
  <si>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</si>
  <si>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</si>
  <si>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</si>
  <si>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</si>
  <si>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</si>
  <si>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</si>
  <si>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</si>
  <si>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</si>
  <si>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</si>
  <si>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</si>
  <si>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</si>
  <si>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</si>
  <si>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</si>
  <si>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</si>
  <si>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</si>
  <si>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</si>
  <si>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</si>
  <si>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</si>
  <si>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</si>
  <si>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</si>
  <si>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</si>
  <si>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</si>
  <si>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</si>
  <si>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</si>
  <si>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</si>
  <si>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</si>
  <si>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</si>
  <si>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</si>
  <si>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</si>
  <si>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</si>
  <si>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</si>
  <si>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</si>
  <si>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</si>
  <si>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</si>
  <si>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</si>
  <si>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</si>
  <si>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</si>
  <si>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</si>
  <si>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</si>
  <si>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</si>
  <si>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</si>
  <si>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</si>
  <si>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</si>
  <si>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</si>
  <si>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</si>
  <si>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</si>
  <si>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</si>
  <si>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</si>
  <si>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</si>
  <si>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</si>
  <si>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</si>
  <si>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</si>
  <si>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</si>
  <si>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</si>
  <si>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</si>
  <si>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</si>
  <si>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</si>
  <si>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</si>
  <si>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</si>
  <si>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</si>
  <si>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</si>
  <si>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</si>
  <si>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</si>
  <si>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</si>
  <si>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</si>
  <si>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</si>
  <si>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</si>
  <si>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</si>
  <si>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</si>
  <si>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</si>
  <si>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</si>
  <si>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</si>
  <si>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</si>
  <si>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</si>
  <si>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</si>
  <si>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</si>
  <si>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</si>
  <si>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</si>
  <si>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</si>
  <si>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</si>
  <si>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</si>
  <si>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</si>
  <si>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</si>
  <si>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</si>
  <si>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</si>
  <si>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</si>
  <si>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</si>
  <si>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</si>
  <si>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</si>
  <si>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</si>
  <si>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</si>
  <si>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</si>
  <si>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</si>
  <si>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</si>
  <si>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</si>
  <si>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</si>
  <si>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</si>
  <si>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</si>
  <si>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</si>
  <si>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</si>
  <si>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</si>
  <si>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</si>
  <si>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</si>
  <si>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</si>
  <si>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</si>
  <si>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</si>
  <si>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</si>
  <si>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</si>
  <si>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</si>
  <si>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</si>
  <si>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</si>
  <si>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</si>
  <si>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</si>
  <si>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</si>
  <si>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</si>
  <si>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</si>
  <si>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</si>
  <si>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</si>
  <si>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</si>
  <si>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</si>
  <si>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</si>
  <si>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</si>
  <si>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</si>
  <si>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</si>
  <si>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</si>
  <si>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</si>
  <si>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</si>
  <si>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</si>
  <si>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</si>
  <si>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</si>
  <si>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</si>
  <si>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</si>
  <si>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</si>
  <si>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</si>
  <si>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</si>
  <si>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</si>
  <si>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</si>
  <si>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</si>
  <si>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</si>
  <si>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</si>
  <si>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</si>
  <si>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</si>
  <si>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</si>
  <si>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</si>
  <si>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</si>
  <si>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</si>
  <si>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</si>
  <si>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</si>
  <si>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</si>
  <si>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</si>
  <si>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</si>
  <si>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</si>
  <si>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</si>
  <si>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</si>
  <si>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</si>
  <si>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</si>
  <si>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</si>
  <si>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</si>
  <si>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</si>
  <si>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</si>
  <si>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</si>
  <si>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</si>
  <si>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</si>
  <si>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</si>
  <si>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</si>
  <si>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</si>
  <si>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</si>
  <si>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</si>
  <si>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</si>
  <si>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</si>
  <si>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</si>
  <si>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</si>
  <si>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</si>
  <si>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</si>
  <si>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</si>
  <si>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</si>
  <si>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</si>
  <si>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</si>
  <si>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</si>
  <si>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</si>
  <si>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</si>
  <si>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</si>
  <si>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</si>
  <si>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</si>
  <si>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</si>
  <si>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</si>
  <si>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</si>
  <si>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</si>
  <si>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</si>
  <si>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</si>
  <si>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</si>
  <si>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</si>
  <si>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</si>
  <si>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</si>
  <si>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</si>
  <si>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</si>
  <si>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</si>
  <si>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</si>
  <si>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</si>
  <si>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</si>
  <si>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</si>
  <si>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</si>
  <si>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</si>
  <si>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</si>
  <si>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</si>
  <si>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</si>
  <si>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</si>
  <si>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</si>
  <si>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</si>
  <si>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</si>
  <si>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</si>
  <si>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</si>
  <si>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</si>
  <si>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</si>
  <si>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</si>
  <si>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</si>
  <si>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</si>
  <si>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</si>
  <si>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</si>
  <si>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</si>
  <si>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</si>
  <si>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</si>
  <si>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</si>
  <si>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</si>
  <si>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</si>
  <si>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</si>
  <si>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</si>
  <si>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</si>
  <si>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</si>
  <si>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</si>
  <si>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</si>
  <si>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</si>
  <si>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</si>
  <si>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</si>
  <si>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</si>
  <si>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</si>
  <si>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</si>
  <si>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</si>
  <si>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</si>
  <si>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</si>
  <si>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</si>
  <si>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</si>
  <si>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</si>
  <si>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</si>
  <si>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</si>
  <si>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</si>
  <si>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</si>
  <si>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</si>
  <si>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</si>
  <si>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</si>
  <si>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</si>
  <si>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</si>
  <si>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</si>
  <si>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</si>
  <si>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</si>
  <si>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</si>
  <si>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</si>
  <si>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</si>
  <si>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</si>
  <si>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</si>
  <si>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</si>
  <si>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</si>
  <si>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</si>
  <si>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</si>
  <si>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</si>
  <si>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</si>
  <si>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</si>
  <si>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</si>
  <si>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</si>
  <si>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</si>
  <si>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</si>
  <si>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</si>
  <si>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</si>
  <si>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</si>
  <si>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</si>
  <si>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</si>
  <si>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</si>
  <si>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</si>
  <si>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</si>
  <si>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</si>
  <si>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</si>
  <si>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</si>
  <si>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</si>
  <si>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</si>
  <si>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</si>
  <si>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</si>
  <si>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</si>
  <si>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</si>
  <si>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</si>
  <si>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</si>
  <si>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</si>
  <si>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</si>
  <si>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</si>
  <si>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</si>
  <si>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</si>
  <si>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</si>
  <si>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</si>
  <si>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</si>
  <si>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</si>
  <si>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</si>
  <si>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</si>
  <si>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</si>
  <si>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</si>
  <si>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</si>
  <si>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</si>
  <si>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</si>
  <si>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</si>
  <si>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</si>
  <si>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</si>
  <si>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</si>
  <si>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</si>
  <si>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</si>
  <si>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</si>
  <si>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</si>
  <si>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</si>
  <si>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</si>
  <si>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</si>
  <si>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</si>
  <si>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</si>
  <si>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</si>
  <si>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</si>
  <si>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</si>
  <si>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</si>
  <si>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</si>
  <si>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</si>
  <si>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</si>
  <si>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</si>
  <si>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</si>
  <si>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</si>
  <si>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</si>
  <si>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</si>
  <si>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</si>
  <si>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</si>
  <si>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</si>
  <si>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</si>
  <si>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</si>
  <si>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</si>
  <si>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</si>
  <si>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</si>
  <si>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</si>
  <si>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</si>
  <si>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</si>
  <si>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</si>
  <si>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</si>
  <si>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</si>
  <si>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</si>
  <si>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</si>
  <si>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</si>
  <si>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</si>
  <si>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</si>
  <si>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</si>
  <si>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</si>
  <si>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</si>
  <si>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</si>
  <si>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</si>
  <si>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</si>
  <si>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</si>
  <si>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</si>
  <si>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</si>
  <si>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</si>
  <si>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</si>
  <si>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</si>
  <si>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</si>
  <si>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</si>
  <si>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</si>
  <si>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</si>
  <si>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</si>
  <si>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</si>
  <si>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</si>
  <si>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</si>
  <si>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</si>
  <si>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</si>
  <si>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</si>
  <si>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</si>
  <si>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</si>
  <si>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</si>
  <si>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</si>
  <si>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</si>
  <si>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</si>
  <si>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</si>
  <si>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</si>
  <si>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</si>
  <si>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</si>
  <si>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</si>
  <si>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</si>
  <si>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</si>
  <si>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</si>
  <si>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</si>
  <si>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</si>
  <si>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</si>
  <si>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</si>
  <si>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</si>
  <si>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</si>
  <si>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</si>
  <si>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</si>
  <si>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</si>
  <si>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</si>
  <si>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</si>
  <si>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</si>
  <si>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</si>
  <si>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</si>
  <si>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</si>
  <si>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</si>
  <si>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</si>
  <si>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</si>
  <si>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</si>
  <si>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</si>
  <si>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</si>
  <si>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</si>
  <si>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</si>
  <si>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</si>
  <si>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</si>
  <si>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</si>
  <si>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</si>
  <si>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</si>
  <si>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</si>
  <si>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</si>
  <si>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</si>
  <si>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</si>
  <si>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</si>
  <si>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</si>
  <si>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</si>
  <si>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</si>
  <si>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</si>
  <si>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</si>
  <si>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</si>
  <si>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</si>
  <si>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</si>
  <si>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</si>
  <si>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</si>
  <si>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</si>
  <si>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</si>
  <si>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</si>
  <si>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</si>
  <si>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</si>
  <si>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</si>
  <si>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</si>
  <si>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</si>
  <si>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</si>
  <si>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</si>
  <si>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</si>
  <si>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</si>
  <si>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</si>
  <si>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</si>
  <si>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</si>
  <si>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</si>
  <si>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</si>
  <si>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</si>
  <si>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</si>
  <si>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</si>
  <si>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</si>
  <si>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</si>
  <si>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</si>
  <si>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</si>
  <si>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</si>
  <si>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</si>
  <si>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</si>
  <si>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</si>
  <si>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</si>
  <si>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</si>
  <si>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</si>
  <si>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</si>
  <si>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</si>
  <si>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</si>
  <si>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</si>
  <si>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</si>
  <si>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</si>
  <si>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</si>
  <si>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</si>
  <si>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</si>
  <si>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</si>
  <si>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</si>
  <si>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</si>
  <si>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</si>
  <si>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</si>
  <si>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</si>
  <si>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</si>
  <si>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</si>
  <si>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</si>
  <si>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</si>
  <si>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</si>
  <si>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</si>
  <si>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</si>
  <si>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</si>
  <si>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</si>
  <si>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</si>
  <si>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</si>
  <si>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</si>
  <si>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</si>
  <si>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</si>
  <si>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</si>
  <si>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</si>
  <si>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</si>
  <si>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</si>
  <si>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</si>
  <si>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</si>
  <si>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</si>
  <si>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</si>
  <si>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</si>
  <si>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</si>
  <si>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</si>
  <si>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</si>
  <si>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</si>
  <si>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</si>
  <si>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</si>
  <si>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</si>
  <si>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</si>
  <si>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</si>
  <si>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</si>
  <si>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</si>
  <si>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</si>
  <si>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</si>
  <si>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</si>
  <si>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</si>
  <si>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</si>
  <si>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</si>
  <si>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</si>
  <si>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</si>
  <si>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</si>
  <si>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</si>
  <si>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</si>
  <si>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</si>
  <si>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</si>
  <si>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</si>
  <si>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</si>
  <si>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</si>
  <si>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</si>
  <si>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</si>
  <si>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</si>
  <si>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</si>
  <si>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</si>
  <si>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</si>
  <si>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</si>
  <si>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</si>
  <si>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</si>
  <si>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</si>
  <si>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</si>
  <si>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</si>
  <si>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</si>
  <si>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</si>
  <si>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</si>
  <si>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</si>
  <si>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</si>
  <si>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</si>
  <si>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</si>
  <si>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</si>
  <si>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</si>
  <si>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</si>
  <si>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</si>
  <si>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</si>
  <si>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</si>
  <si>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</si>
  <si>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</si>
  <si>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</si>
  <si>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</si>
  <si>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</si>
  <si>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</si>
  <si>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</si>
  <si>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</si>
  <si>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</si>
  <si>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</si>
  <si>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</si>
  <si>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</si>
  <si>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</si>
  <si>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</si>
  <si>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</si>
  <si>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</si>
  <si>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</si>
  <si>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</si>
  <si>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</si>
  <si>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</si>
  <si>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</si>
  <si>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</si>
  <si>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</si>
  <si>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</si>
  <si>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</si>
  <si>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</si>
  <si>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</si>
  <si>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</si>
  <si>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</si>
  <si>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</si>
  <si>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</si>
  <si>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</si>
  <si>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</si>
  <si>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</si>
  <si>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</si>
  <si>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</si>
  <si>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</si>
  <si>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</si>
  <si>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</si>
  <si>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</si>
  <si>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</si>
  <si>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</si>
  <si>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</si>
  <si>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</si>
  <si>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</si>
  <si>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</si>
  <si>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</si>
  <si>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</si>
  <si>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</si>
  <si>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</si>
  <si>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</si>
  <si>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</si>
  <si>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</si>
  <si>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</si>
  <si>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</si>
  <si>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</si>
  <si>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</si>
  <si>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</si>
  <si>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</si>
  <si>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</si>
  <si>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</si>
  <si>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</si>
  <si>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</si>
  <si>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</si>
  <si>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</si>
  <si>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</si>
  <si>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</si>
  <si>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</si>
  <si>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</si>
  <si>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</si>
  <si>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</si>
  <si>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</si>
  <si>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</si>
  <si>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</si>
  <si>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</si>
  <si>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</si>
  <si>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</si>
  <si>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</si>
  <si>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</si>
  <si>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</si>
  <si>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</si>
  <si>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</si>
  <si>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</si>
  <si>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</si>
  <si>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</si>
  <si>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</si>
  <si>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</si>
  <si>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</si>
  <si>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</si>
  <si>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</si>
  <si>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</si>
  <si>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</si>
  <si>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</si>
  <si>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</si>
  <si>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</si>
  <si>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</si>
  <si>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</si>
  <si>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</si>
  <si>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</si>
  <si>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</si>
  <si>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</si>
  <si>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</si>
  <si>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</si>
  <si>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</si>
  <si>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</si>
  <si>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</si>
  <si>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</si>
  <si>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</si>
  <si>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</si>
  <si>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</si>
  <si>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</si>
  <si>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</si>
  <si>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</si>
  <si>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</si>
  <si>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</si>
  <si>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</si>
  <si>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</si>
  <si>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</si>
  <si>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</si>
  <si>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</si>
  <si>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</si>
  <si>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</si>
  <si>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</si>
  <si>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</si>
  <si>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</si>
  <si>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</si>
  <si>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</si>
  <si>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</si>
  <si>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</si>
  <si>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</si>
  <si>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</si>
  <si>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</si>
  <si>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</si>
  <si>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</si>
  <si>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</si>
  <si>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</si>
  <si>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</si>
  <si>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</si>
  <si>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</si>
  <si>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</si>
  <si>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</si>
  <si>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</si>
  <si>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</si>
  <si>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</si>
  <si>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</si>
  <si>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</si>
  <si>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</si>
  <si>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</si>
  <si>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</si>
  <si>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</si>
  <si>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</si>
  <si>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</si>
  <si>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</si>
  <si>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</si>
  <si>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</si>
  <si>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</si>
  <si>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</si>
  <si>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</si>
  <si>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</si>
  <si>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</si>
  <si>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</si>
  <si>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</si>
  <si>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</si>
  <si>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</si>
  <si>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</si>
  <si>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</si>
  <si>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</si>
  <si>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</si>
  <si>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</si>
  <si>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</si>
  <si>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</si>
  <si>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</si>
  <si>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</si>
  <si>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</si>
  <si>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</si>
  <si>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</si>
  <si>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</si>
  <si>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</si>
  <si>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</si>
  <si>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</si>
  <si>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</si>
  <si>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</si>
  <si>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</si>
  <si>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</si>
  <si>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</si>
  <si>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</si>
  <si>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</si>
  <si>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</si>
  <si>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</si>
  <si>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</si>
  <si>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</si>
  <si>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</si>
  <si>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</si>
  <si>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</si>
  <si>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</si>
  <si>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</si>
  <si>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</si>
  <si>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</si>
  <si>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</si>
  <si>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</si>
  <si>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</si>
  <si>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</si>
  <si>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</si>
  <si>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</si>
  <si>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</si>
  <si>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</si>
  <si>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</si>
  <si>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</si>
  <si>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</si>
  <si>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</si>
  <si>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</si>
  <si>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</si>
  <si>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</si>
  <si>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</si>
  <si>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</si>
  <si>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</si>
  <si>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</si>
  <si>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</si>
  <si>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</si>
  <si>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</si>
  <si>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</si>
  <si>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</si>
  <si>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</si>
  <si>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</si>
  <si>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</si>
  <si>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</si>
  <si>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</si>
  <si>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</si>
  <si>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</si>
  <si>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</si>
  <si>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</si>
  <si>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</si>
  <si>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</si>
  <si>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</si>
  <si>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</si>
  <si>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</si>
  <si>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</si>
  <si>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</si>
  <si>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</si>
  <si>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</si>
  <si>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</si>
  <si>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</si>
  <si>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</si>
  <si>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</si>
  <si>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</si>
  <si>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</si>
  <si>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</si>
  <si>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</si>
  <si>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</si>
  <si>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</si>
  <si>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</si>
  <si>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</si>
  <si>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</si>
  <si>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</si>
  <si>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</si>
  <si>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</si>
  <si>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</si>
  <si>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</si>
  <si>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</si>
  <si>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</si>
  <si>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</si>
  <si>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</si>
  <si>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</si>
  <si>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</si>
  <si>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</si>
  <si>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</si>
  <si>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</si>
  <si>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</si>
  <si>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</si>
  <si>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</si>
  <si>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</si>
  <si>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</si>
  <si>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</si>
  <si>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</si>
  <si>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</si>
  <si>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</si>
  <si>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</si>
  <si>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</si>
  <si>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</si>
  <si>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</si>
  <si>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</si>
  <si>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</si>
  <si>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</si>
  <si>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</si>
  <si>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</si>
  <si>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</si>
  <si>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</si>
  <si>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</si>
  <si>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</si>
  <si>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</si>
  <si>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</si>
  <si>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</si>
  <si>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</si>
  <si>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</si>
  <si>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</si>
  <si>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</si>
  <si>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</si>
  <si>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</si>
  <si>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</si>
  <si>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</si>
  <si>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</si>
  <si>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</si>
  <si>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</si>
  <si>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</si>
  <si>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</si>
  <si>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</si>
  <si>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</si>
  <si>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</si>
  <si>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</si>
  <si>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</si>
  <si>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</si>
  <si>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</si>
  <si>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</si>
  <si>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</si>
  <si>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</si>
  <si>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</si>
  <si>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</si>
  <si>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</si>
  <si>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</si>
  <si>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</si>
  <si>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</si>
  <si>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</si>
  <si>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</si>
  <si>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</si>
  <si>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</si>
  <si>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</si>
  <si>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</si>
  <si>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</si>
  <si>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</si>
  <si>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</si>
  <si>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</si>
  <si>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</si>
  <si>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</si>
  <si>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</si>
  <si>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</si>
  <si>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</si>
  <si>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</si>
  <si>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</si>
  <si>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</si>
  <si>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</si>
  <si>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</si>
  <si>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</si>
  <si>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</si>
  <si>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</si>
  <si>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</si>
  <si>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</si>
  <si>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</si>
  <si>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</si>
  <si>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</si>
  <si>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</si>
  <si>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</si>
  <si>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</si>
  <si>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</si>
  <si>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</si>
  <si>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</si>
  <si>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</si>
  <si>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</si>
  <si>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</si>
  <si>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</si>
  <si>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</si>
  <si>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</si>
  <si>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</si>
  <si>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</si>
  <si>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</si>
  <si>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</si>
  <si>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</si>
  <si>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</si>
  <si>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</si>
  <si>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</si>
  <si>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</si>
  <si>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</si>
  <si>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</si>
  <si>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</si>
  <si>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</si>
  <si>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</si>
  <si>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</si>
  <si>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</si>
  <si>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</si>
  <si>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</si>
  <si>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</si>
  <si>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</si>
  <si>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</si>
  <si>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</si>
  <si>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</si>
  <si>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</si>
  <si>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</si>
  <si>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</si>
  <si>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</si>
  <si>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</si>
  <si>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</si>
  <si>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</si>
  <si>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</si>
  <si>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</si>
  <si>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</si>
  <si>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</si>
  <si>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</si>
  <si>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</si>
  <si>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</si>
  <si>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</si>
  <si>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</si>
  <si>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</si>
  <si>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</si>
  <si>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</si>
  <si>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</si>
  <si>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</si>
  <si>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</si>
  <si>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</si>
  <si>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</si>
  <si>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</si>
  <si>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</si>
  <si>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</si>
  <si>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</si>
  <si>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</si>
  <si>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</si>
  <si>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</si>
  <si>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</si>
  <si>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</si>
  <si>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</si>
  <si>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</si>
  <si>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</si>
  <si>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</si>
  <si>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</si>
  <si>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</si>
  <si>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</si>
  <si>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</si>
  <si>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</si>
  <si>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</si>
  <si>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</si>
  <si>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</si>
  <si>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</si>
  <si>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</si>
  <si>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</si>
  <si>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</si>
  <si>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</si>
  <si>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</si>
  <si>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</si>
  <si>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</si>
  <si>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</si>
  <si>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</si>
  <si>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</si>
  <si>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</si>
  <si>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</si>
  <si>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</si>
  <si>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</si>
  <si>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</si>
  <si>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</si>
  <si>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</si>
  <si>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</si>
  <si>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</si>
  <si>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</si>
  <si>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</si>
  <si>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</si>
  <si>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</si>
  <si>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</si>
  <si>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</si>
  <si>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</si>
  <si>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</si>
  <si>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</si>
  <si>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</si>
  <si>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</si>
  <si>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</si>
  <si>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</si>
  <si>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</si>
  <si>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</si>
  <si>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</si>
  <si>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</si>
  <si>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</si>
  <si>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</si>
  <si>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</si>
  <si>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</si>
  <si>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</si>
  <si>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</si>
  <si>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</si>
  <si>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</si>
  <si>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</si>
  <si>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</si>
  <si>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</si>
  <si>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</si>
  <si>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</si>
  <si>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</si>
  <si>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</si>
  <si>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</si>
  <si>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</si>
  <si>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</si>
  <si>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</si>
  <si>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</si>
  <si>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</si>
  <si>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</si>
  <si>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</si>
  <si>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</si>
  <si>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</si>
  <si>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</si>
  <si>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</si>
  <si>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</si>
  <si>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</si>
  <si>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</si>
  <si>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</si>
  <si>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</si>
  <si>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</si>
  <si>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</si>
  <si>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</si>
  <si>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</si>
  <si>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</si>
  <si>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</si>
  <si>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</si>
  <si>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</si>
  <si>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</si>
  <si>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</si>
  <si>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</si>
  <si>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</si>
  <si>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</si>
  <si>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</si>
  <si>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</si>
  <si>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</si>
  <si>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</si>
  <si>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</si>
  <si>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</si>
  <si>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</si>
  <si>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</si>
  <si>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</si>
  <si>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</si>
  <si>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</si>
  <si>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</si>
  <si>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</si>
  <si>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</si>
  <si>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</si>
  <si>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</si>
  <si>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</si>
  <si>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</si>
  <si>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</si>
  <si>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</si>
  <si>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</si>
  <si>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</si>
  <si>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</si>
  <si>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</si>
  <si>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</si>
  <si>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</si>
  <si>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</si>
  <si>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</si>
  <si>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</si>
  <si>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</si>
  <si>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</si>
  <si>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</si>
  <si>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</si>
  <si>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</si>
  <si>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</si>
  <si>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</si>
  <si>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</si>
  <si>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</si>
  <si>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</si>
  <si>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</si>
  <si>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</si>
  <si>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</si>
  <si>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</si>
  <si>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</si>
  <si>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</si>
  <si>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</si>
  <si>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</si>
  <si>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</si>
  <si>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</si>
  <si>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</si>
  <si>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</si>
  <si>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</si>
  <si>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</si>
  <si>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</si>
  <si>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</si>
  <si>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</si>
  <si>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</si>
  <si>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</si>
  <si>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</si>
  <si>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</si>
  <si>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</si>
  <si>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</si>
  <si>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</si>
  <si>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</si>
  <si>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</si>
  <si>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</si>
  <si>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</si>
  <si>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</si>
  <si>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</si>
  <si>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</si>
  <si>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</si>
  <si>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</si>
  <si>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</si>
  <si>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</si>
  <si>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</si>
  <si>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</si>
  <si>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</si>
  <si>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</si>
  <si>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</si>
  <si>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</si>
  <si>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</si>
  <si>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</si>
  <si>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</si>
  <si>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</si>
  <si>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</si>
  <si>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</si>
  <si>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</si>
  <si>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</si>
  <si>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</si>
  <si>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</si>
  <si>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</si>
  <si>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</si>
  <si>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</si>
  <si>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</si>
  <si>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</si>
  <si>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</si>
  <si>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</si>
  <si>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</si>
  <si>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</si>
  <si>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</si>
  <si>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</si>
  <si>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</si>
  <si>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</si>
  <si>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</si>
  <si>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</si>
  <si>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</si>
  <si>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</si>
  <si>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</si>
  <si>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</si>
  <si>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</si>
  <si>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</si>
  <si>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</si>
  <si>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</si>
  <si>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</si>
  <si>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</si>
  <si>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</si>
  <si>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</si>
  <si>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</si>
  <si>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</si>
  <si>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</si>
  <si>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</si>
  <si>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</si>
  <si>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</si>
  <si>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</si>
  <si>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</si>
  <si>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</si>
  <si>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</si>
  <si>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</si>
  <si>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</si>
  <si>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</si>
  <si>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</si>
  <si>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</si>
  <si>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</si>
  <si>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</si>
  <si>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</si>
  <si>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</si>
  <si>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</si>
  <si>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</si>
  <si>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</si>
  <si>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</si>
  <si>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</si>
  <si>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</si>
  <si>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</si>
  <si>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</si>
  <si>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</si>
  <si>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</si>
  <si>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</si>
  <si>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</si>
  <si>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</si>
  <si>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</si>
  <si>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</si>
  <si>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</si>
  <si>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</si>
  <si>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</si>
  <si>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</si>
  <si>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</si>
  <si>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</si>
  <si>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</si>
  <si>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</si>
  <si>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</si>
  <si>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</si>
  <si>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</si>
  <si>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</si>
  <si>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</si>
  <si>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</si>
  <si>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</si>
  <si>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</si>
  <si>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</si>
  <si>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</si>
  <si>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</si>
  <si>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</si>
  <si>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</si>
  <si>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</si>
  <si>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</si>
  <si>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</si>
  <si>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</si>
  <si>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</si>
  <si>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</si>
  <si>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</si>
  <si>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</si>
  <si>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</si>
  <si>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</si>
  <si>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</si>
  <si>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</si>
  <si>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</si>
  <si>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</si>
  <si>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</si>
  <si>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</si>
  <si>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</si>
  <si>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</si>
  <si>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</si>
  <si>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</si>
  <si>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</si>
  <si>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</si>
  <si>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</si>
  <si>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</si>
  <si>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</si>
  <si>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</si>
  <si>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</si>
  <si>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</si>
  <si>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</si>
  <si>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</si>
  <si>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</si>
  <si>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</si>
  <si>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</si>
  <si>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</si>
  <si>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</si>
  <si>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</si>
  <si>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</si>
  <si>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</si>
  <si>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</si>
  <si>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</si>
  <si>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</si>
  <si>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</si>
  <si>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</si>
  <si>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</si>
  <si>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</si>
  <si>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</si>
  <si>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</si>
  <si>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</si>
  <si>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</si>
  <si>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</si>
  <si>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</si>
  <si>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</si>
  <si>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</si>
  <si>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</si>
  <si>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</si>
  <si>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</si>
  <si>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</si>
  <si>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</si>
  <si>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</si>
  <si>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</si>
  <si>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</si>
  <si>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</si>
  <si>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</si>
  <si>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</si>
  <si>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</si>
  <si>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</si>
  <si>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</si>
  <si>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</si>
  <si>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</si>
  <si>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</si>
  <si>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</si>
  <si>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</si>
  <si>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</si>
  <si>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</si>
  <si>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</si>
  <si>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</si>
  <si>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</si>
  <si>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</si>
  <si>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</si>
  <si>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</si>
  <si>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</si>
  <si>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</si>
  <si>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</si>
  <si>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</si>
  <si>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</si>
  <si>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</si>
  <si>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</si>
  <si>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</si>
  <si>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</si>
  <si>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</si>
  <si>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</si>
  <si>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</si>
  <si>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</si>
  <si>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</si>
  <si>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</si>
  <si>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</si>
  <si>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</si>
  <si>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</si>
  <si>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</si>
  <si>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</si>
  <si>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</si>
  <si>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</si>
  <si>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</si>
  <si>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</si>
  <si>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</si>
  <si>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</si>
  <si>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</si>
  <si>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</si>
  <si>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</si>
  <si>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</si>
  <si>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</si>
  <si>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</si>
  <si>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</si>
  <si>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</si>
  <si>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</si>
  <si>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</si>
  <si>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</si>
  <si>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</si>
  <si>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</si>
  <si>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</si>
  <si>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</si>
  <si>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</si>
  <si>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</si>
  <si>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</si>
  <si>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</si>
  <si>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</si>
  <si>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</si>
  <si>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</si>
  <si>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</si>
  <si>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</si>
  <si>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</si>
  <si>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</si>
  <si>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</si>
  <si>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</si>
  <si>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</si>
  <si>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</si>
  <si>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</si>
  <si>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</si>
  <si>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</si>
  <si>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</si>
  <si>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</si>
  <si>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</si>
  <si>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</si>
  <si>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</si>
  <si>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</si>
  <si>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</si>
  <si>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</si>
  <si>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</si>
  <si>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</si>
  <si>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</si>
  <si>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</si>
  <si>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</si>
  <si>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</si>
  <si>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</si>
  <si>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</si>
  <si>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</si>
  <si>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</si>
  <si>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</si>
  <si>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</si>
  <si>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</si>
  <si>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</si>
  <si>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</si>
  <si>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</si>
  <si>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</si>
  <si>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</si>
  <si>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</si>
  <si>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</si>
  <si>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</si>
  <si>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</si>
  <si>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</si>
  <si>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</si>
  <si>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</si>
  <si>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</si>
  <si>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</si>
  <si>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</si>
  <si>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</si>
  <si>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</si>
  <si>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</si>
  <si>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</si>
  <si>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</si>
  <si>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</si>
  <si>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</si>
  <si>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</si>
  <si>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</si>
  <si>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</si>
  <si>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</si>
  <si>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</si>
  <si>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</si>
  <si>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</si>
  <si>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</si>
  <si>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</si>
  <si>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</si>
  <si>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</si>
  <si>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</si>
  <si>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</si>
  <si>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</si>
  <si>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</si>
  <si>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</si>
  <si>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</si>
  <si>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</si>
  <si>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</si>
  <si>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</si>
  <si>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</si>
  <si>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</si>
  <si>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</si>
  <si>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</si>
  <si>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</si>
  <si>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</si>
  <si>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</si>
  <si>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</si>
  <si>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</si>
  <si>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</si>
  <si>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</si>
  <si>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</si>
  <si>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</si>
  <si>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</si>
  <si>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</si>
  <si>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</si>
  <si>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</si>
  <si>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</si>
  <si>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</si>
  <si>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</si>
  <si>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</si>
  <si>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</si>
  <si>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</si>
  <si>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</si>
  <si>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</si>
  <si>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</si>
  <si>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</si>
  <si>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</si>
  <si>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</si>
  <si>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</si>
  <si>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</si>
  <si>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</si>
  <si>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</si>
  <si>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</si>
  <si>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</si>
  <si>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</si>
  <si>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</si>
  <si>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</si>
  <si>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</si>
  <si>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</si>
  <si>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</si>
  <si>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</si>
  <si>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</si>
  <si>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</si>
  <si>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</si>
  <si>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</si>
  <si>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</si>
  <si>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</si>
  <si>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</si>
  <si>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</si>
  <si>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</si>
  <si>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</si>
  <si>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</si>
  <si>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</si>
  <si>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</si>
  <si>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</si>
  <si>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</si>
  <si>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</si>
  <si>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</si>
  <si>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</si>
  <si>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</si>
  <si>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</si>
  <si>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</si>
  <si>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</si>
  <si>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</si>
  <si>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</si>
  <si>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</si>
  <si>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</si>
  <si>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</si>
  <si>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</si>
  <si>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</si>
  <si>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</si>
  <si>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</si>
  <si>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</si>
  <si>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</si>
  <si>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</si>
  <si>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</si>
  <si>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</si>
  <si>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</si>
  <si>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</si>
  <si>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</si>
  <si>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</si>
  <si>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</si>
  <si>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</si>
  <si>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</si>
  <si>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</si>
  <si>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</si>
  <si>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</si>
  <si>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</si>
  <si>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</si>
  <si>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</si>
  <si>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</si>
  <si>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</si>
  <si>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</si>
  <si>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</si>
  <si>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</si>
  <si>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</si>
  <si>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</si>
  <si>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</si>
  <si>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</si>
  <si>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</si>
  <si>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</si>
  <si>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</si>
  <si>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</si>
  <si>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</si>
  <si>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</si>
  <si>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</si>
  <si>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</si>
  <si>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</si>
  <si>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</si>
  <si>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</si>
  <si>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</si>
  <si>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</si>
  <si>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</si>
  <si>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</si>
  <si>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</si>
  <si>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</si>
  <si>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</si>
  <si>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</si>
  <si>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</si>
  <si>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</si>
  <si>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</si>
  <si>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</si>
  <si>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</si>
  <si>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</si>
  <si>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</si>
  <si>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</si>
  <si>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</si>
  <si>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</si>
  <si>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</si>
  <si>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</si>
  <si>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</si>
  <si>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</si>
  <si>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</si>
  <si>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</si>
  <si>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</si>
  <si>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</si>
  <si>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</si>
  <si>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</si>
  <si>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</si>
  <si>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</si>
  <si>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</si>
  <si>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</si>
  <si>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</si>
  <si>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</si>
  <si>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</si>
  <si>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</si>
  <si>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</si>
  <si>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</si>
  <si>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</si>
  <si>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</si>
  <si>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</si>
  <si>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</si>
  <si>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</si>
  <si>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</si>
  <si>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</si>
  <si>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</si>
  <si>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</si>
  <si>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</si>
  <si>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</si>
  <si>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</si>
  <si>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</si>
  <si>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</si>
  <si>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</si>
  <si>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</si>
  <si>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</si>
  <si>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</si>
  <si>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</si>
  <si>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</si>
  <si>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</si>
  <si>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</si>
  <si>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</si>
  <si>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</si>
  <si>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</si>
  <si>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</si>
  <si>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</si>
  <si>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</si>
  <si>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</si>
  <si>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</si>
  <si>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</si>
  <si>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</si>
  <si>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</si>
  <si>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</si>
  <si>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</si>
  <si>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</si>
  <si>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</si>
  <si>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</si>
  <si>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</si>
  <si>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</si>
  <si>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</si>
  <si>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</si>
  <si>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</si>
  <si>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</si>
  <si>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</si>
  <si>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</si>
  <si>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</si>
  <si>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</si>
  <si>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</si>
  <si>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</si>
  <si>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</si>
  <si>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</si>
  <si>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</si>
  <si>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</si>
  <si>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</si>
  <si>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</si>
  <si>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</si>
  <si>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</si>
  <si>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</si>
  <si>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</si>
  <si>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</si>
  <si>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</si>
  <si>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</si>
  <si>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</si>
  <si>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</si>
  <si>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</si>
  <si>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</si>
  <si>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</si>
  <si>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</si>
  <si>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</si>
  <si>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</si>
  <si>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</si>
  <si>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</si>
  <si>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</si>
  <si>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</si>
  <si>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</si>
  <si>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</si>
  <si>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</si>
  <si>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</si>
  <si>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</si>
  <si>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</si>
  <si>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</si>
  <si>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</si>
  <si>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</si>
  <si>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</si>
  <si>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</si>
  <si>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</si>
  <si>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</si>
  <si>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</si>
  <si>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</si>
  <si>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</si>
  <si>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</si>
  <si>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</si>
  <si>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</si>
  <si>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</si>
  <si>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</si>
  <si>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</si>
  <si>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</si>
  <si>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</si>
  <si>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</si>
  <si>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</si>
  <si>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</si>
  <si>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</si>
  <si>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</si>
  <si>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</si>
  <si>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</si>
  <si>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</si>
  <si>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</si>
  <si>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</si>
  <si>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</si>
  <si>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</si>
  <si>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</si>
  <si>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</si>
  <si>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</si>
  <si>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</si>
  <si>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</si>
  <si>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</si>
  <si>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</si>
  <si>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</si>
  <si>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</si>
  <si>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</si>
  <si>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</si>
  <si>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</si>
  <si>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</si>
  <si>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</si>
  <si>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</si>
  <si>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</si>
  <si>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</si>
  <si>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</si>
  <si>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</si>
  <si>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</si>
  <si>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</si>
  <si>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</si>
  <si>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</si>
  <si>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</si>
  <si>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</si>
  <si>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</si>
  <si>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</si>
  <si>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</si>
  <si>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</si>
  <si>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</si>
  <si>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</si>
  <si>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</si>
  <si>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</si>
  <si>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</si>
  <si>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</si>
  <si>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</si>
  <si>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</si>
  <si>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</si>
  <si>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</si>
  <si>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</si>
  <si>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</si>
  <si>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</si>
  <si>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</si>
  <si>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</si>
  <si>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</si>
  <si>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</si>
  <si>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</si>
  <si>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</si>
  <si>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</si>
  <si>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</si>
  <si>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</si>
  <si>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</si>
  <si>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</si>
  <si>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</si>
  <si>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</si>
  <si>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</si>
  <si>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</si>
  <si>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</si>
  <si>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</si>
  <si>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</si>
  <si>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</si>
  <si>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</si>
  <si>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</si>
  <si>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</si>
  <si>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</si>
  <si>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</si>
  <si>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</si>
  <si>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</si>
  <si>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</si>
  <si>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</si>
  <si>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</si>
  <si>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</si>
  <si>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</si>
  <si>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</si>
  <si>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</si>
  <si>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</si>
  <si>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</si>
  <si>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</si>
  <si>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</si>
  <si>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</si>
  <si>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</si>
  <si>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</si>
  <si>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</si>
  <si>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</si>
  <si>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</si>
  <si>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</si>
  <si>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</si>
  <si>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</si>
  <si>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</si>
  <si>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</si>
  <si>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</si>
  <si>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</si>
  <si>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</si>
  <si>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</si>
  <si>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</si>
  <si>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</si>
  <si>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</si>
  <si>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</si>
  <si>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</si>
  <si>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</si>
  <si>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</si>
  <si>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</si>
  <si>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</si>
  <si>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</si>
  <si>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</si>
  <si>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</si>
  <si>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</si>
  <si>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</si>
  <si>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</si>
  <si>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</si>
  <si>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</si>
  <si>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</si>
  <si>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</si>
  <si>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</si>
  <si>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</si>
  <si>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</si>
  <si>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</si>
  <si>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</si>
  <si>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</si>
  <si>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</si>
  <si>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</si>
  <si>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</si>
  <si>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</si>
  <si>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</si>
  <si>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</si>
  <si>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</si>
  <si>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</si>
  <si>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</si>
  <si>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</si>
  <si>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</si>
  <si>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</si>
  <si>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</si>
  <si>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</si>
  <si>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</si>
  <si>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</si>
  <si>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</si>
  <si>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</si>
  <si>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</si>
  <si>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</si>
  <si>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</si>
  <si>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</si>
  <si>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</si>
  <si>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</si>
  <si>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</si>
  <si>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</si>
  <si>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</si>
  <si>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</si>
  <si>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</si>
  <si>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</si>
  <si>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</si>
  <si>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</si>
  <si>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</si>
  <si>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</si>
  <si>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</si>
  <si>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</si>
  <si>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</si>
  <si>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</si>
  <si>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</si>
  <si>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</si>
  <si>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</si>
  <si>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</si>
  <si>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</si>
  <si>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</si>
  <si>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</si>
  <si>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</si>
  <si>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</si>
  <si>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</si>
  <si>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</si>
  <si>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</si>
  <si>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</si>
  <si>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</si>
  <si>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</si>
  <si>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</si>
  <si>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</si>
  <si>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</si>
  <si>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</si>
  <si>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</si>
  <si>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</si>
  <si>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</si>
  <si>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</si>
  <si>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</si>
  <si>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</si>
  <si>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</si>
  <si>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</si>
  <si>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</si>
  <si>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</si>
  <si>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</si>
  <si>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</si>
  <si>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</si>
  <si>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</si>
  <si>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</si>
  <si>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</si>
  <si>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</si>
  <si>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</si>
  <si>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</si>
  <si>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</si>
  <si>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</si>
  <si>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</si>
  <si>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</si>
  <si>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</si>
  <si>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</si>
  <si>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</si>
  <si>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</si>
  <si>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</si>
  <si>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</si>
  <si>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</si>
  <si>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</si>
  <si>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</si>
  <si>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</si>
  <si>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</si>
  <si>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</si>
  <si>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</si>
  <si>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</si>
  <si>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</si>
  <si>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</si>
  <si>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</si>
  <si>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</si>
  <si>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</si>
  <si>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</si>
  <si>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</si>
  <si>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</si>
  <si>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</si>
  <si>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</si>
  <si>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</si>
  <si>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</si>
  <si>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</si>
  <si>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</si>
  <si>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</si>
  <si>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</si>
  <si>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</si>
  <si>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</si>
  <si>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</si>
  <si>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</si>
  <si>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</si>
  <si>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</si>
  <si>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</si>
  <si>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</si>
  <si>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</si>
  <si>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</si>
  <si>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</si>
  <si>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</si>
  <si>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</si>
  <si>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</si>
  <si>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</si>
  <si>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</si>
  <si>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</si>
  <si>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</si>
  <si>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</si>
  <si>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</si>
  <si>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</si>
  <si>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</si>
  <si>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</si>
  <si>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</si>
  <si>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</si>
  <si>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</si>
  <si>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</si>
  <si>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</si>
  <si>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</si>
  <si>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</si>
  <si>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</si>
  <si>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</si>
  <si>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</si>
  <si>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</si>
  <si>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</si>
  <si>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</si>
  <si>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</si>
  <si>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</si>
  <si>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</si>
  <si>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</si>
  <si>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</si>
  <si>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</si>
  <si>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</si>
  <si>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</si>
  <si>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</si>
  <si>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</si>
  <si>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</si>
  <si>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</si>
  <si>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</si>
  <si>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</si>
  <si>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</si>
  <si>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</si>
  <si>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</si>
  <si>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</si>
  <si>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</si>
  <si>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</si>
  <si>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</si>
  <si>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</si>
  <si>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</si>
  <si>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</si>
  <si>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</si>
  <si>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</si>
  <si>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</si>
  <si>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</si>
  <si>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</si>
  <si>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</si>
  <si>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</si>
  <si>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</si>
  <si>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</si>
  <si>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</si>
  <si>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</si>
  <si>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</si>
  <si>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</si>
  <si>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</si>
  <si>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</si>
  <si>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</si>
  <si>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</si>
  <si>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</si>
  <si>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</si>
  <si>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</si>
  <si>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</si>
  <si>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</si>
  <si>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</si>
  <si>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</si>
  <si>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</si>
  <si>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</si>
  <si>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</si>
  <si>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</si>
  <si>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</si>
  <si>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</si>
  <si>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</si>
  <si>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</si>
  <si>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</si>
  <si>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</si>
  <si>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</si>
  <si>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</si>
  <si>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</si>
  <si>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</si>
  <si>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</si>
  <si>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</si>
  <si>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</si>
  <si>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</si>
  <si>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</si>
  <si>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</si>
  <si>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</si>
  <si>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</si>
  <si>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</si>
  <si>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</si>
  <si>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</si>
  <si>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</si>
  <si>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</si>
  <si>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</si>
  <si>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</si>
  <si>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</si>
  <si>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</si>
  <si>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</si>
  <si>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</si>
  <si>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</si>
  <si>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</si>
  <si>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</si>
  <si>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</si>
  <si>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</si>
  <si>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</si>
  <si>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</si>
  <si>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</si>
  <si>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</si>
  <si>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</si>
  <si>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</si>
  <si>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</si>
  <si>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</si>
  <si>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</si>
  <si>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</si>
  <si>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</si>
  <si>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</si>
  <si>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</si>
  <si>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</si>
  <si>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</si>
  <si>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</si>
  <si>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</si>
  <si>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</si>
  <si>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</si>
  <si>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</si>
  <si>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</si>
  <si>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</si>
  <si>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</si>
  <si>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</si>
  <si>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</si>
  <si>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</si>
  <si>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</si>
  <si>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</si>
  <si>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</si>
  <si>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</si>
  <si>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</si>
  <si>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</si>
  <si>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</si>
  <si>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</si>
  <si>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</si>
  <si>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</si>
  <si>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</si>
  <si>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</si>
  <si>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</si>
  <si>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</si>
  <si>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</si>
  <si>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</si>
  <si>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</si>
  <si>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</si>
  <si>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</si>
  <si>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</si>
  <si>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</si>
  <si>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</si>
  <si>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</si>
  <si>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</si>
  <si>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</si>
  <si>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</si>
  <si>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</si>
  <si>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</si>
  <si>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</si>
  <si>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</si>
  <si>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</si>
  <si>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</si>
  <si>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</si>
  <si>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</si>
  <si>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</si>
  <si>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</si>
  <si>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</si>
  <si>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</si>
  <si>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</si>
  <si>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</si>
  <si>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</si>
  <si>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</si>
  <si>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</si>
  <si>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</si>
  <si>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</si>
  <si>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</si>
  <si>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</si>
  <si>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</si>
  <si>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</si>
  <si>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</si>
  <si>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</si>
  <si>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</si>
  <si>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</si>
  <si>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</si>
  <si>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</si>
  <si>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</si>
  <si>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</si>
  <si>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</si>
  <si>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</si>
  <si>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</si>
  <si>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</si>
  <si>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</si>
  <si>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</si>
  <si>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</si>
  <si>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</si>
  <si>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</si>
  <si>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</si>
  <si>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</si>
  <si>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</si>
  <si>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</si>
  <si>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</si>
  <si>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</si>
  <si>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</si>
  <si>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</si>
  <si>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</si>
  <si>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</si>
  <si>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</si>
  <si>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</si>
  <si>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</si>
  <si>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</si>
  <si>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</si>
  <si>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</si>
  <si>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</si>
  <si>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</si>
  <si>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</si>
  <si>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</si>
  <si>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</si>
  <si>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</si>
  <si>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</si>
  <si>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</si>
  <si>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</si>
  <si>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</si>
  <si>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</si>
  <si>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</si>
  <si>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</si>
  <si>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</si>
  <si>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</si>
  <si>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</si>
  <si>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</si>
  <si>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</si>
  <si>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</si>
  <si>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</si>
  <si>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</si>
  <si>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</si>
  <si>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</si>
  <si>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</si>
  <si>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</si>
  <si>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</si>
  <si>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</si>
  <si>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</si>
  <si>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</si>
  <si>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</si>
  <si>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</si>
  <si>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</si>
  <si>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</si>
  <si>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</si>
  <si>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</si>
  <si>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</si>
  <si>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</si>
  <si>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</si>
  <si>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</si>
  <si>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</si>
  <si>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</si>
  <si>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</si>
  <si>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</si>
  <si>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</si>
  <si>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</si>
  <si>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</si>
  <si>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</si>
  <si>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</si>
  <si>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</si>
  <si>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</si>
  <si>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</si>
  <si>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</si>
  <si>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</si>
  <si>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</si>
  <si>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</si>
  <si>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</si>
  <si>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</si>
  <si>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</si>
  <si>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</si>
  <si>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</si>
  <si>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</si>
  <si>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</si>
  <si>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</si>
  <si>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</si>
  <si>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</si>
  <si>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</si>
  <si>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</si>
  <si>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</si>
  <si>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</si>
  <si>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</si>
  <si>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</si>
  <si>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</si>
  <si>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</si>
  <si>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</si>
  <si>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</si>
  <si>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</si>
  <si>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</si>
  <si>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</si>
  <si>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</si>
  <si>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</si>
  <si>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</si>
  <si>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</si>
  <si>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</si>
  <si>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</si>
  <si>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</si>
  <si>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</si>
  <si>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</si>
  <si>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</si>
  <si>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</si>
  <si>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</si>
  <si>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</si>
  <si>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</si>
  <si>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</si>
  <si>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</si>
  <si>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</si>
  <si>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</si>
  <si>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</si>
  <si>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</si>
  <si>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</si>
  <si>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</si>
  <si>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</si>
  <si>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</si>
  <si>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</si>
  <si>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</si>
  <si>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</si>
  <si>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</si>
  <si>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</si>
  <si>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</si>
  <si>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</si>
  <si>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</si>
  <si>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</si>
  <si>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</si>
  <si>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</si>
  <si>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</si>
  <si>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</si>
  <si>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</si>
  <si>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</si>
  <si>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</si>
  <si>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</si>
  <si>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</si>
  <si>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</si>
  <si>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</si>
  <si>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</si>
  <si>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</si>
  <si>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</si>
  <si>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</si>
  <si>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</si>
  <si>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</si>
  <si>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</si>
  <si>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</si>
  <si>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</si>
  <si>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</si>
  <si>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</si>
  <si>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</si>
  <si>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</si>
  <si>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</si>
  <si>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</si>
  <si>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</si>
  <si>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</si>
  <si>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</si>
  <si>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</si>
  <si>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</si>
  <si>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</si>
  <si>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</si>
  <si>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</si>
  <si>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</si>
  <si>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</si>
  <si>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</si>
  <si>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</si>
  <si>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</si>
  <si>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</si>
  <si>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</si>
  <si>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</si>
  <si>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</si>
  <si>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</si>
  <si>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</si>
  <si>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</si>
  <si>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</si>
  <si>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</si>
  <si>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</si>
  <si>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</si>
  <si>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</si>
  <si>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</si>
  <si>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</si>
  <si>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</si>
  <si>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</si>
  <si>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</si>
  <si>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</si>
  <si>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</si>
  <si>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</si>
  <si>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</si>
  <si>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</si>
  <si>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</si>
  <si>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</si>
  <si>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</si>
  <si>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</si>
  <si>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</si>
  <si>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</si>
  <si>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</si>
  <si>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</si>
  <si>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</si>
  <si>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</si>
  <si>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</si>
  <si>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</si>
  <si>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</si>
  <si>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</si>
  <si>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</si>
  <si>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</si>
  <si>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</si>
  <si>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</si>
  <si>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</si>
  <si>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</si>
  <si>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</si>
  <si>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</si>
  <si>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</si>
  <si>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</si>
  <si>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</si>
  <si>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</si>
  <si>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</si>
  <si>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</si>
  <si>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</si>
  <si>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</si>
  <si>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</si>
  <si>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</si>
  <si>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</si>
  <si>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</si>
  <si>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</si>
  <si>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</si>
  <si>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</si>
  <si>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</si>
  <si>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</si>
  <si>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</si>
  <si>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</si>
  <si>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</si>
  <si>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</si>
  <si>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</si>
  <si>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</si>
  <si>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</si>
  <si>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</si>
  <si>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</si>
  <si>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</si>
  <si>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</si>
  <si>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</si>
  <si>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</si>
  <si>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</si>
  <si>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</si>
  <si>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</si>
  <si>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</si>
  <si>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</si>
  <si>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</si>
  <si>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</si>
  <si>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</si>
  <si>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</si>
  <si>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</si>
  <si>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</si>
  <si>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</si>
  <si>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</si>
  <si>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</si>
  <si>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</si>
  <si>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</si>
  <si>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</si>
  <si>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</si>
  <si>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</si>
  <si>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</si>
  <si>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</si>
  <si>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</si>
  <si>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</si>
  <si>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</si>
  <si>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</si>
  <si>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</si>
  <si>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</si>
  <si>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</si>
  <si>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</si>
  <si>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</si>
  <si>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</si>
  <si>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</si>
  <si>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</si>
  <si>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</si>
  <si>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</si>
  <si>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</si>
  <si>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</si>
  <si>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</si>
  <si>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</si>
  <si>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</si>
  <si>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</si>
  <si>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</si>
  <si>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</si>
  <si>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</si>
  <si>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</si>
  <si>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</si>
  <si>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</si>
  <si>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</si>
  <si>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</si>
  <si>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</si>
  <si>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</si>
  <si>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</si>
  <si>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</si>
  <si>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</si>
  <si>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</si>
  <si>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</si>
  <si>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</si>
  <si>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</si>
  <si>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</si>
  <si>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</si>
  <si>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</si>
  <si>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</si>
  <si>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</si>
  <si>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</si>
  <si>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</si>
  <si>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</si>
  <si>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</si>
  <si>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</si>
  <si>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</si>
  <si>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</si>
  <si>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</si>
  <si>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</si>
  <si>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</si>
  <si>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</si>
  <si>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</si>
  <si>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</si>
  <si>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</si>
  <si>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</si>
  <si>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</si>
  <si>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</si>
  <si>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</si>
  <si>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</si>
  <si>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</si>
  <si>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</si>
  <si>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</si>
  <si>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</si>
  <si>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</si>
  <si>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</si>
  <si>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</si>
  <si>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</si>
  <si>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</si>
  <si>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</si>
  <si>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</si>
  <si>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</si>
  <si>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</si>
  <si>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</si>
  <si>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</si>
  <si>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</si>
  <si>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</si>
  <si>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</si>
  <si>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</si>
  <si>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</si>
  <si>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</si>
  <si>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</si>
  <si>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</si>
  <si>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</si>
  <si>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</si>
  <si>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</si>
  <si>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</si>
  <si>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</si>
  <si>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</si>
  <si>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</si>
  <si>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</si>
  <si>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</si>
  <si>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</si>
  <si>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</si>
  <si>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</si>
  <si>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</si>
  <si>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</si>
  <si>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</si>
  <si>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</si>
  <si>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</si>
  <si>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</si>
  <si>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</si>
  <si>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</si>
  <si>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</si>
  <si>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</si>
  <si>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</si>
  <si>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</si>
  <si>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</si>
  <si>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</si>
  <si>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</si>
  <si>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</si>
  <si>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</si>
  <si>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</si>
  <si>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</si>
  <si>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</si>
  <si>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</si>
  <si>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</si>
  <si>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</si>
  <si>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</si>
  <si>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</si>
  <si>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</si>
  <si>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</si>
  <si>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</si>
  <si>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</si>
  <si>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</si>
  <si>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</si>
  <si>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</si>
  <si>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</si>
  <si>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</si>
  <si>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</si>
  <si>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</si>
  <si>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</si>
  <si>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</si>
  <si>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</si>
  <si>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</si>
  <si>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</si>
  <si>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</si>
  <si>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</si>
  <si>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</si>
  <si>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</si>
  <si>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</si>
  <si>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</si>
  <si>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</si>
  <si>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</si>
  <si>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</si>
  <si>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</si>
  <si>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</si>
  <si>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</si>
  <si>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</si>
  <si>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</si>
  <si>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</si>
  <si>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</si>
  <si>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</si>
  <si>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</si>
  <si>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</si>
  <si>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</si>
  <si>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</si>
  <si>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</si>
  <si>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</si>
  <si>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</si>
  <si>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</si>
  <si>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</si>
  <si>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</si>
  <si>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</si>
  <si>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</si>
  <si>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</si>
  <si>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</si>
  <si>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</si>
  <si>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</si>
  <si>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</si>
  <si>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</si>
  <si>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</si>
  <si>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</si>
  <si>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</si>
  <si>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</si>
  <si>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</si>
  <si>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</si>
  <si>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</si>
  <si>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</si>
  <si>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</si>
  <si>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</si>
  <si>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</si>
  <si>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</si>
  <si>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</si>
  <si>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</si>
  <si>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</si>
  <si>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</si>
  <si>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</si>
  <si>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</si>
  <si>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</si>
  <si>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</si>
  <si>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</si>
  <si>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</si>
  <si>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</si>
  <si>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</si>
  <si>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</si>
  <si>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</si>
  <si>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</si>
  <si>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</si>
  <si>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</si>
  <si>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</si>
  <si>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</si>
  <si>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</si>
  <si>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</si>
  <si>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</si>
  <si>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</si>
  <si>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</si>
  <si>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</si>
  <si>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</si>
  <si>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</si>
  <si>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</si>
  <si>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</si>
  <si>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</si>
  <si>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</si>
  <si>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</si>
  <si>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</si>
  <si>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</si>
  <si>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</si>
  <si>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</si>
  <si>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</si>
  <si>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</si>
  <si>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</si>
  <si>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</si>
  <si>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</si>
  <si>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</si>
  <si>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</si>
  <si>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</si>
  <si>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</si>
  <si>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</si>
  <si>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</si>
  <si>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</si>
  <si>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</si>
  <si>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</si>
  <si>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</si>
  <si>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</si>
  <si>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</si>
  <si>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</si>
  <si>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</si>
  <si>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</si>
  <si>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</si>
  <si>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</si>
  <si>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</si>
  <si>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</si>
  <si>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</si>
  <si>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</si>
  <si>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</si>
  <si>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</si>
  <si>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</si>
  <si>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</si>
  <si>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</si>
  <si>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</si>
  <si>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</si>
  <si>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</si>
  <si>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</si>
  <si>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</si>
  <si>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</si>
  <si>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</si>
  <si>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</si>
  <si>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</si>
  <si>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</si>
  <si>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</si>
  <si>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</si>
  <si>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</si>
  <si>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</si>
  <si>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</si>
  <si>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</si>
  <si>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</si>
  <si>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</si>
  <si>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</si>
  <si>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</si>
  <si>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</si>
  <si>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</si>
  <si>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</si>
  <si>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</si>
  <si>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</si>
  <si>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</si>
  <si>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</si>
  <si>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</si>
  <si>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</si>
  <si>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</si>
  <si>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</si>
  <si>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</si>
  <si>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</si>
  <si>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</si>
  <si>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</si>
  <si>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</si>
  <si>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</si>
  <si>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</si>
  <si>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</si>
  <si>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</si>
  <si>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</si>
  <si>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</si>
  <si>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</si>
  <si>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</si>
  <si>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</si>
  <si>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</si>
  <si>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</si>
  <si>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</si>
  <si>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</si>
  <si>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</si>
  <si>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</si>
  <si>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</si>
  <si>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</si>
  <si>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</si>
  <si>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</si>
  <si>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</si>
  <si>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</si>
  <si>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</si>
  <si>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</si>
  <si>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</si>
  <si>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</si>
  <si>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</si>
  <si>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</si>
  <si>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</si>
  <si>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</si>
  <si>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</si>
  <si>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</si>
  <si>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</si>
  <si>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</si>
  <si>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</si>
  <si>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</si>
  <si>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</si>
  <si>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</si>
  <si>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</si>
  <si>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</si>
  <si>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</si>
  <si>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</si>
  <si>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</si>
  <si>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</si>
  <si>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</si>
  <si>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</si>
  <si>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</si>
  <si>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</si>
  <si>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</si>
  <si>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</si>
  <si>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</si>
  <si>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</si>
  <si>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</si>
  <si>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</si>
  <si>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</si>
  <si>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</si>
  <si>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</si>
  <si>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</si>
  <si>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</si>
  <si>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</si>
  <si>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</si>
  <si>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</si>
  <si>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</si>
  <si>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</si>
  <si>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</si>
  <si>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</si>
  <si>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</si>
  <si>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</si>
  <si>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</si>
  <si>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</si>
  <si>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</si>
  <si>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</si>
  <si>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</si>
  <si>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</si>
  <si>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</si>
  <si>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</si>
  <si>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</si>
  <si>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</si>
  <si>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</si>
  <si>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</si>
  <si>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</si>
  <si>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</si>
  <si>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</si>
  <si>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</si>
  <si>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</si>
  <si>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</si>
  <si>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</si>
  <si>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</si>
  <si>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</si>
  <si>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</si>
  <si>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</si>
  <si>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</si>
  <si>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</si>
  <si>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</si>
  <si>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</si>
  <si>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</si>
  <si>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</si>
  <si>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</si>
  <si>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</si>
  <si>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</si>
  <si>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</si>
  <si>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</si>
  <si>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</si>
  <si>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</si>
  <si>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</si>
  <si>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</si>
  <si>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</si>
  <si>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</si>
  <si>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</si>
  <si>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</si>
  <si>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</si>
  <si>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</si>
  <si>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</si>
  <si>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</si>
  <si>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</si>
  <si>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</si>
  <si>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</si>
  <si>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</si>
  <si>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</si>
  <si>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</si>
  <si>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</si>
  <si>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</si>
  <si>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</si>
  <si>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</si>
  <si>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</si>
  <si>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</si>
  <si>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</si>
  <si>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</si>
  <si>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</si>
  <si>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</si>
  <si>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</si>
  <si>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</si>
  <si>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</si>
  <si>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</si>
  <si>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</si>
  <si>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</si>
  <si>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</si>
  <si>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</si>
  <si>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</si>
  <si>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</si>
  <si>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</si>
  <si>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</si>
  <si>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</si>
  <si>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</si>
  <si>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</si>
  <si>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</si>
  <si>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</si>
  <si>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</si>
  <si>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</si>
  <si>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</si>
  <si>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</si>
  <si>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</si>
  <si>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</si>
  <si>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</si>
  <si>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</si>
  <si>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</si>
  <si>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</si>
  <si>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</si>
  <si>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</si>
  <si>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</si>
  <si>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</si>
  <si>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</si>
  <si>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</si>
  <si>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</si>
  <si>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</si>
  <si>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</si>
  <si>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</si>
  <si>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</si>
  <si>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</si>
  <si>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</si>
  <si>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</si>
  <si>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</si>
  <si>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</si>
  <si>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</si>
  <si>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</si>
  <si>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</si>
  <si>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</si>
  <si>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</si>
  <si>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</si>
  <si>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</si>
  <si>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</si>
  <si>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</si>
  <si>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</si>
  <si>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</si>
  <si>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</si>
  <si>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</si>
  <si>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</si>
  <si>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</si>
  <si>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</si>
  <si>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</si>
  <si>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</si>
  <si>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</si>
  <si>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</si>
  <si>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</si>
  <si>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</si>
  <si>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</si>
  <si>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</si>
  <si>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</si>
  <si>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</si>
  <si>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</si>
  <si>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</si>
  <si>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</si>
  <si>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</si>
  <si>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</si>
  <si>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</si>
  <si>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</si>
  <si>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</si>
  <si>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</si>
  <si>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</si>
  <si>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</si>
  <si>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</si>
  <si>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</si>
  <si>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</si>
  <si>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</si>
  <si>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</si>
  <si>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</si>
  <si>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</si>
  <si>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</si>
  <si>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</si>
  <si>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</si>
  <si>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</si>
  <si>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</si>
  <si>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</si>
  <si>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</si>
  <si>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</si>
  <si>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</si>
  <si>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</si>
  <si>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</si>
  <si>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</si>
  <si>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</si>
  <si>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</si>
  <si>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</si>
  <si>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</si>
  <si>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</si>
  <si>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</si>
  <si>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</si>
  <si>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</si>
  <si>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</si>
  <si>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</si>
  <si>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</si>
  <si>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</si>
  <si>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</si>
  <si>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</si>
  <si>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</si>
  <si>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</si>
  <si>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</si>
  <si>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</si>
  <si>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</si>
  <si>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</si>
  <si>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</si>
  <si>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</si>
  <si>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</si>
  <si>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</si>
  <si>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</si>
  <si>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</si>
  <si>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</si>
  <si>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</si>
  <si>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</si>
  <si>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</si>
  <si>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</si>
  <si>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</si>
  <si>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</si>
  <si>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</si>
  <si>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</si>
  <si>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</si>
  <si>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</si>
  <si>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</si>
  <si>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</si>
  <si>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</si>
  <si>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</si>
  <si>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</si>
  <si>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</si>
  <si>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</si>
  <si>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</si>
  <si>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</si>
  <si>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</si>
  <si>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</si>
  <si>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</si>
  <si>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</si>
  <si>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</si>
  <si>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</si>
  <si>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</si>
  <si>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</si>
  <si>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</si>
  <si>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</si>
  <si>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</si>
  <si>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</si>
  <si>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</si>
  <si>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</si>
  <si>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</si>
  <si>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</si>
  <si>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</si>
  <si>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</si>
  <si>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</si>
  <si>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</si>
  <si>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</si>
  <si>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</si>
  <si>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</si>
  <si>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</si>
  <si>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</si>
  <si>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</si>
  <si>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</si>
  <si>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</si>
  <si>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</si>
  <si>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</si>
  <si>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</si>
  <si>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</si>
  <si>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</si>
  <si>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</si>
  <si>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</si>
  <si>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</si>
  <si>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</si>
  <si>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</si>
  <si>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</si>
  <si>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</si>
  <si>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</si>
  <si>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</si>
  <si>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</si>
  <si>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</si>
  <si>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</si>
  <si>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</si>
  <si>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</si>
  <si>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</si>
  <si>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</si>
  <si>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</si>
  <si>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</si>
  <si>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</si>
  <si>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</si>
  <si>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</si>
  <si>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</si>
  <si>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</si>
  <si>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</si>
  <si>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</si>
  <si>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</si>
  <si>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</si>
  <si>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</si>
  <si>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</si>
  <si>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</si>
  <si>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</si>
  <si>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</si>
  <si>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</si>
  <si>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</si>
  <si>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</si>
  <si>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</si>
  <si>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</si>
  <si>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</si>
  <si>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</si>
  <si>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</si>
  <si>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</si>
  <si>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</si>
  <si>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</si>
  <si>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</si>
  <si>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</si>
  <si>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</si>
  <si>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</si>
  <si>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</si>
  <si>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</si>
  <si>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</si>
  <si>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</si>
  <si>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</si>
  <si>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</si>
  <si>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</si>
  <si>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</si>
  <si>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</si>
  <si>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</si>
  <si>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</si>
  <si>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</si>
  <si>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</si>
  <si>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</si>
  <si>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</si>
  <si>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</si>
  <si>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</si>
  <si>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</si>
  <si>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</si>
  <si>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</si>
  <si>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</si>
  <si>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</si>
  <si>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</si>
  <si>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</si>
  <si>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</si>
  <si>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</si>
  <si>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</si>
  <si>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</si>
  <si>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</si>
  <si>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</si>
  <si>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</si>
  <si>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</si>
  <si>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</si>
  <si>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</si>
  <si>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</si>
  <si>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</si>
  <si>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</si>
  <si>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</si>
  <si>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</si>
  <si>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</si>
  <si>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</si>
  <si>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</si>
  <si>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</si>
  <si>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</si>
  <si>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</si>
  <si>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</si>
  <si>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</si>
  <si>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</si>
  <si>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</si>
  <si>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</si>
  <si>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</si>
  <si>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</si>
  <si>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</si>
  <si>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</si>
  <si>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</si>
  <si>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</si>
  <si>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</si>
  <si>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</si>
  <si>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</si>
  <si>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</si>
  <si>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</si>
  <si>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</si>
  <si>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</si>
  <si>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</si>
  <si>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</si>
  <si>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</si>
  <si>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</si>
  <si>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</si>
  <si>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</si>
  <si>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</si>
  <si>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</si>
  <si>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</si>
  <si>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</si>
  <si>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</si>
  <si>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</si>
  <si>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</si>
  <si>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</si>
  <si>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</si>
  <si>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</si>
  <si>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</si>
  <si>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</si>
  <si>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</si>
  <si>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</si>
  <si>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</si>
  <si>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</si>
  <si>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</si>
  <si>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</si>
  <si>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</si>
  <si>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</si>
  <si>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</si>
  <si>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</si>
  <si>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</si>
  <si>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</si>
  <si>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</si>
  <si>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</si>
  <si>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</si>
  <si>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</si>
  <si>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</si>
  <si>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</si>
  <si>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</si>
  <si>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</si>
  <si>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</si>
  <si>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</si>
  <si>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</si>
  <si>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</si>
  <si>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</si>
  <si>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</si>
  <si>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</si>
  <si>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</si>
  <si>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</si>
  <si>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</si>
  <si>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</si>
  <si>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</si>
  <si>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</si>
  <si>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</si>
  <si>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</si>
  <si>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</si>
  <si>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</si>
  <si>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</si>
  <si>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</si>
  <si>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</si>
  <si>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</si>
  <si>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</si>
  <si>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</si>
  <si>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</si>
  <si>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</si>
  <si>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</si>
  <si>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</si>
  <si>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</si>
  <si>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</si>
  <si>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</si>
  <si>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</si>
  <si>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</si>
  <si>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</si>
  <si>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</si>
  <si>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</si>
  <si>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</si>
  <si>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</si>
  <si>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</si>
  <si>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</si>
  <si>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</si>
  <si>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</si>
  <si>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</si>
  <si>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</si>
  <si>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</si>
  <si>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</si>
  <si>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</si>
  <si>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</si>
  <si>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</si>
  <si>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</si>
  <si>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</si>
  <si>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</si>
  <si>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</si>
  <si>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</si>
  <si>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</si>
  <si>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</si>
  <si>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</si>
  <si>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</si>
  <si>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</si>
  <si>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</si>
  <si>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</si>
  <si>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</si>
  <si>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</si>
  <si>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</si>
  <si>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</si>
  <si>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</si>
  <si>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</si>
  <si>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</si>
  <si>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</si>
  <si>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</si>
  <si>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</si>
  <si>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</si>
  <si>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</si>
  <si>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</si>
  <si>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</si>
  <si>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</si>
  <si>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</si>
  <si>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</si>
  <si>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</si>
  <si>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</si>
  <si>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</si>
  <si>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</si>
  <si>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</si>
  <si>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</si>
  <si>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</si>
  <si>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</si>
  <si>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</si>
  <si>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</si>
  <si>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</si>
  <si>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</si>
  <si>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</si>
  <si>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</si>
  <si>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</si>
  <si>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</si>
  <si>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</si>
  <si>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</si>
  <si>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</si>
  <si>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</si>
  <si>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</si>
  <si>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</si>
  <si>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</si>
  <si>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</si>
  <si>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</si>
  <si>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</si>
  <si>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</si>
  <si>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</si>
  <si>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</si>
  <si>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</si>
  <si>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</si>
  <si>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</si>
  <si>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</si>
  <si>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</si>
  <si>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</si>
  <si>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</si>
  <si>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</si>
  <si>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</si>
  <si>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</si>
  <si>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</si>
  <si>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</si>
  <si>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</si>
  <si>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</si>
  <si>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</si>
  <si>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</si>
  <si>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</si>
  <si>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</si>
  <si>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</si>
  <si>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</si>
  <si>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</si>
  <si>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</si>
  <si>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</si>
  <si>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</si>
  <si>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</si>
  <si>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</si>
  <si>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</si>
  <si>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</si>
  <si>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</si>
  <si>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</si>
  <si>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</si>
  <si>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</si>
  <si>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</si>
  <si>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</si>
  <si>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</si>
  <si>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</si>
  <si>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</si>
  <si>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</si>
  <si>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</si>
  <si>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</si>
  <si>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</si>
  <si>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</si>
  <si>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</si>
  <si>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</si>
  <si>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</si>
  <si>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</si>
  <si>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</si>
  <si>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</si>
  <si>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</si>
  <si>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</si>
  <si>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</si>
  <si>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</si>
  <si>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</si>
  <si>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</si>
  <si>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</si>
  <si>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</si>
  <si>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</si>
  <si>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</si>
  <si>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</si>
  <si>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</si>
  <si>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</si>
  <si>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</si>
  <si>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</si>
  <si>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</si>
  <si>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</si>
  <si>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</si>
  <si>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</si>
  <si>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</si>
  <si>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</si>
  <si>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</si>
  <si>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</si>
  <si>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</si>
  <si>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</si>
  <si>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</si>
  <si>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</si>
  <si>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</si>
  <si>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</si>
  <si>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</si>
  <si>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</si>
  <si>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</si>
  <si>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</si>
  <si>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</si>
  <si>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</si>
  <si>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</si>
  <si>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</si>
  <si>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</si>
  <si>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</si>
  <si>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</si>
  <si>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</si>
  <si>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</si>
  <si>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</si>
  <si>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</si>
  <si>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</si>
  <si>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</si>
  <si>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</si>
  <si>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</si>
  <si>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</si>
  <si>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</si>
  <si>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</si>
  <si>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</si>
  <si>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</si>
  <si>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</si>
  <si>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</si>
  <si>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</si>
  <si>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</si>
  <si>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</si>
  <si>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</si>
  <si>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</si>
  <si>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</si>
  <si>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</si>
  <si>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</si>
  <si>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</si>
  <si>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</si>
  <si>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</si>
  <si>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</si>
  <si>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</si>
  <si>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</si>
  <si>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</si>
  <si>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</si>
  <si>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</si>
  <si>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</si>
  <si>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</si>
  <si>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</si>
  <si>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</si>
  <si>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</si>
  <si>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</si>
  <si>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</si>
  <si>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</si>
  <si>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</si>
  <si>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</si>
  <si>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</si>
  <si>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</si>
  <si>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</si>
  <si>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</si>
  <si>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</si>
  <si>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</si>
  <si>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</si>
  <si>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</si>
  <si>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</si>
  <si>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</si>
  <si>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</si>
  <si>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</si>
  <si>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</si>
  <si>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</si>
  <si>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</si>
  <si>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</si>
  <si>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</si>
  <si>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</si>
  <si>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</si>
  <si>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</si>
  <si>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</si>
  <si>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</si>
  <si>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</si>
  <si>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</si>
  <si>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</si>
  <si>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</si>
  <si>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</si>
  <si>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</si>
  <si>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</si>
  <si>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</si>
  <si>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</si>
  <si>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</si>
  <si>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</si>
  <si>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</si>
  <si>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</si>
  <si>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</si>
  <si>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</si>
  <si>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</si>
  <si>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</si>
  <si>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</si>
  <si>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</si>
  <si>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</si>
  <si>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</si>
  <si>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</si>
  <si>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</si>
  <si>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</si>
  <si>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</si>
  <si>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</si>
  <si>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</si>
  <si>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</si>
  <si>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</si>
  <si>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</si>
  <si>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</si>
  <si>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</si>
  <si>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</si>
  <si>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</si>
  <si>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</si>
  <si>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</si>
  <si>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</si>
  <si>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</si>
  <si>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</si>
  <si>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</si>
  <si>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</si>
  <si>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</si>
  <si>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</si>
  <si>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</si>
  <si>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</si>
  <si>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</si>
  <si>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</si>
  <si>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</si>
  <si>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</si>
  <si>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</si>
  <si>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</si>
  <si>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</si>
  <si>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</si>
  <si>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</si>
  <si>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</si>
  <si>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</si>
  <si>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</si>
  <si>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</si>
  <si>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</si>
  <si>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</si>
  <si>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</si>
  <si>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</si>
  <si>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</si>
  <si>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</si>
  <si>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</si>
  <si>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</si>
  <si>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</si>
  <si>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</si>
  <si>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</si>
  <si>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</si>
  <si>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</si>
  <si>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</si>
  <si>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</si>
  <si>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</si>
  <si>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</si>
  <si>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</si>
  <si>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</si>
  <si>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</si>
  <si>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</si>
  <si>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</si>
  <si>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</si>
  <si>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</si>
  <si>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</si>
  <si>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</si>
  <si>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</si>
  <si>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</si>
  <si>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</si>
  <si>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</si>
  <si>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</si>
  <si>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</si>
  <si>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</si>
  <si>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</si>
  <si>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</si>
  <si>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</si>
  <si>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</si>
  <si>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</si>
  <si>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</si>
  <si>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</si>
  <si>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</si>
  <si>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</si>
  <si>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</si>
  <si>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</si>
  <si>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</si>
  <si>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</si>
  <si>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</si>
  <si>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</si>
  <si>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</si>
  <si>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</si>
  <si>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</si>
  <si>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</si>
  <si>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</si>
  <si>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</si>
  <si>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</si>
  <si>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</si>
  <si>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</si>
  <si>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</si>
  <si>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</si>
  <si>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</si>
  <si>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</si>
  <si>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</si>
  <si>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</si>
  <si>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</si>
  <si>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</si>
  <si>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</si>
  <si>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</si>
  <si>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</si>
  <si>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</si>
  <si>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</si>
  <si>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</si>
  <si>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</si>
  <si>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</si>
  <si>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</si>
  <si>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</si>
  <si>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</si>
  <si>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</si>
  <si>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</si>
  <si>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</si>
  <si>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</si>
  <si>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</si>
  <si>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</si>
  <si>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</si>
  <si>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</si>
  <si>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</si>
  <si>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</si>
  <si>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</si>
  <si>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</si>
  <si>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</si>
  <si>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</si>
  <si>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</si>
  <si>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</si>
  <si>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</si>
  <si>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</si>
  <si>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</si>
  <si>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</si>
  <si>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</si>
  <si>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</si>
  <si>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</si>
  <si>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</si>
  <si>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</si>
  <si>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</si>
  <si>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</si>
  <si>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</si>
  <si>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</si>
  <si>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</si>
  <si>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</si>
  <si>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</si>
  <si>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</si>
  <si>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</si>
  <si>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</si>
  <si>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</si>
  <si>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</si>
  <si>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</si>
  <si>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</si>
  <si>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</si>
  <si>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</si>
  <si>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</si>
  <si>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</si>
  <si>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</si>
  <si>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</si>
  <si>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</si>
  <si>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</si>
  <si>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</si>
  <si>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</si>
  <si>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</si>
  <si>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</si>
  <si>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</si>
  <si>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</si>
  <si>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</si>
  <si>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</si>
  <si>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</si>
  <si>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</si>
  <si>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</si>
  <si>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</si>
  <si>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</si>
  <si>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</si>
  <si>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</si>
  <si>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</si>
  <si>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</si>
  <si>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</si>
  <si>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</si>
  <si>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</si>
  <si>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</si>
  <si>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</si>
  <si>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</si>
  <si>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</si>
  <si>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</si>
  <si>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</si>
  <si>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</si>
  <si>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</si>
  <si>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</si>
  <si>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</si>
  <si>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</si>
  <si>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</si>
  <si>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</si>
  <si>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</si>
  <si>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</si>
  <si>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</si>
  <si>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</si>
  <si>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</si>
  <si>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</si>
  <si>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</si>
  <si>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</si>
  <si>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</si>
  <si>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</si>
  <si>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</si>
  <si>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</si>
  <si>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</si>
  <si>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</si>
  <si>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</si>
  <si>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</si>
  <si>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</si>
  <si>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</si>
  <si>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</si>
  <si>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</si>
  <si>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</si>
  <si>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</si>
  <si>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</si>
  <si>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</si>
  <si>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</si>
  <si>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</si>
  <si>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</si>
  <si>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</si>
  <si>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</si>
  <si>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</si>
  <si>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</si>
  <si>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</si>
  <si>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</si>
  <si>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</si>
  <si>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</si>
  <si>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</si>
  <si>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</si>
  <si>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</si>
  <si>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</si>
  <si>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</si>
  <si>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</si>
  <si>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</si>
  <si>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</si>
  <si>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</si>
  <si>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</si>
  <si>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</si>
  <si>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</si>
  <si>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</si>
  <si>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</si>
  <si>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</si>
  <si>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</si>
  <si>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</si>
  <si>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</si>
  <si>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</si>
  <si>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</si>
  <si>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</si>
  <si>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</si>
  <si>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</si>
  <si>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</si>
  <si>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</si>
  <si>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</si>
  <si>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</si>
  <si>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</si>
  <si>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</si>
  <si>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</si>
  <si>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</si>
  <si>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</si>
  <si>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</si>
  <si>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</si>
  <si>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</si>
  <si>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</si>
  <si>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</si>
  <si>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</si>
  <si>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</si>
  <si>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</si>
  <si>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</si>
  <si>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</si>
  <si>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</si>
  <si>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</si>
  <si>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</si>
  <si>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</si>
  <si>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</si>
  <si>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</si>
  <si>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</si>
  <si>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</si>
  <si>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</si>
  <si>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</si>
  <si>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</si>
  <si>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</si>
  <si>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</si>
  <si>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</si>
  <si>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</si>
  <si>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</si>
  <si>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</si>
  <si>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</si>
  <si>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</si>
  <si>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</si>
  <si>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</si>
  <si>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</si>
  <si>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</si>
  <si>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</si>
  <si>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</si>
  <si>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</si>
  <si>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</si>
  <si>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</si>
  <si>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</si>
  <si>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</si>
  <si>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</si>
  <si>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</si>
  <si>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</si>
  <si>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</si>
  <si>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</si>
  <si>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</si>
  <si>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</si>
  <si>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</si>
  <si>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</si>
  <si>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</si>
  <si>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</si>
  <si>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</si>
  <si>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</si>
  <si>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</si>
  <si>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</si>
  <si>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</si>
  <si>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</si>
  <si>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</si>
  <si>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</si>
  <si>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</si>
  <si>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</si>
  <si>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</si>
  <si>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</si>
  <si>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</si>
  <si>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</si>
  <si>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</si>
  <si>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</si>
  <si>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</si>
  <si>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</si>
  <si>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</si>
  <si>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</si>
  <si>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</si>
  <si>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</si>
  <si>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</si>
  <si>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</si>
  <si>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</si>
  <si>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</si>
  <si>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</si>
  <si>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</si>
  <si>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</si>
  <si>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</si>
  <si>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</si>
  <si>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</si>
  <si>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</si>
  <si>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</si>
  <si>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</si>
  <si>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</si>
  <si>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</si>
  <si>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</si>
  <si>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</si>
  <si>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</si>
  <si>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</si>
  <si>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</si>
  <si>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</si>
  <si>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</si>
  <si>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</si>
  <si>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</si>
  <si>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</si>
  <si>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</si>
  <si>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</si>
  <si>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</si>
  <si>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</si>
  <si>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</si>
  <si>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</si>
  <si>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</si>
  <si>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</si>
  <si>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</si>
  <si>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</si>
  <si>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</si>
  <si>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</si>
  <si>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</si>
  <si>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</si>
  <si>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</si>
  <si>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</si>
  <si>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</si>
  <si>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</si>
  <si>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</si>
  <si>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</si>
  <si>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</si>
  <si>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</si>
  <si>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</si>
  <si>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</si>
  <si>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</si>
  <si>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</si>
  <si>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</si>
  <si>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</si>
  <si>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</si>
  <si>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</si>
  <si>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</si>
  <si>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</si>
  <si>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</si>
  <si>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</si>
  <si>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</si>
  <si>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</si>
  <si>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</si>
  <si>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</si>
  <si>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</si>
  <si>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</si>
  <si>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</si>
  <si>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</si>
  <si>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</si>
  <si>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</si>
  <si>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</si>
  <si>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</si>
  <si>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</si>
  <si>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</si>
  <si>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</si>
  <si>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</si>
  <si>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</si>
  <si>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</si>
  <si>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</si>
  <si>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</si>
  <si>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</si>
  <si>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</si>
  <si>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</si>
  <si>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</si>
  <si>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</si>
  <si>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</si>
  <si>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</si>
  <si>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</si>
  <si>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</si>
  <si>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</si>
  <si>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</si>
  <si>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</si>
  <si>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</si>
  <si>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</si>
  <si>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</si>
  <si>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</si>
  <si>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</si>
  <si>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</si>
  <si>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</si>
  <si>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</si>
  <si>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</si>
  <si>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</si>
  <si>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</si>
  <si>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</si>
  <si>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</si>
  <si>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</si>
  <si>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</si>
  <si>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</si>
  <si>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</si>
  <si>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</si>
  <si>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</si>
  <si>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</si>
  <si>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</si>
  <si>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</si>
  <si>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</si>
  <si>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</si>
  <si>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</si>
  <si>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</si>
  <si>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</si>
  <si>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</si>
  <si>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</si>
  <si>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</si>
  <si>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</si>
  <si>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</si>
  <si>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</si>
  <si>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</si>
  <si>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</si>
  <si>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</si>
  <si>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</si>
  <si>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</si>
  <si>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</si>
  <si>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</si>
  <si>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</si>
  <si>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</si>
  <si>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</si>
  <si>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</si>
  <si>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</si>
  <si>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</si>
  <si>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</si>
  <si>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</si>
  <si>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</si>
  <si>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</si>
  <si>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</si>
  <si>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</si>
  <si>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</si>
  <si>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</si>
  <si>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</si>
  <si>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</si>
  <si>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</si>
  <si>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</si>
  <si>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</si>
  <si>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</si>
  <si>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</si>
  <si>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</si>
  <si>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</si>
  <si>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</si>
  <si>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</si>
  <si>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</si>
  <si>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</si>
  <si>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</si>
  <si>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</si>
  <si>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</si>
  <si>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</si>
  <si>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</si>
  <si>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</si>
  <si>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</si>
  <si>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</si>
  <si>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</si>
  <si>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</si>
  <si>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</si>
  <si>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</si>
  <si>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</si>
  <si>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</si>
  <si>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</si>
  <si>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</si>
  <si>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</si>
  <si>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</si>
  <si>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</si>
  <si>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</si>
  <si>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</si>
  <si>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</si>
  <si>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</si>
  <si>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</si>
  <si>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</si>
  <si>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</si>
  <si>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</si>
  <si>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</si>
  <si>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</si>
  <si>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</si>
  <si>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</si>
  <si>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</si>
  <si>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</si>
  <si>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</si>
  <si>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</si>
  <si>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</si>
  <si>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</si>
  <si>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</si>
  <si>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</si>
  <si>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</si>
  <si>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</si>
  <si>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</si>
  <si>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</si>
  <si>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</si>
  <si>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</si>
  <si>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</si>
  <si>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</si>
  <si>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</si>
  <si>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</si>
  <si>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</si>
  <si>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</si>
  <si>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</si>
  <si>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</si>
  <si>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</si>
  <si>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</si>
  <si>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</si>
  <si>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</si>
  <si>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</si>
  <si>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</si>
  <si>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</si>
  <si>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</si>
  <si>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</si>
  <si>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</si>
  <si>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</si>
  <si>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</si>
  <si>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</si>
  <si>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</si>
  <si>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</si>
  <si>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</si>
  <si>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</si>
  <si>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</si>
  <si>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</si>
  <si>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</si>
  <si>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</si>
  <si>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</si>
  <si>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</si>
  <si>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</si>
  <si>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</si>
  <si>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</si>
  <si>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</si>
  <si>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</si>
  <si>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</si>
  <si>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</si>
  <si>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</si>
  <si>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</si>
  <si>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</si>
  <si>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</si>
  <si>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</si>
  <si>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</si>
  <si>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</si>
  <si>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</si>
  <si>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</si>
  <si>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</si>
  <si>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</si>
  <si>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</si>
  <si>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</si>
  <si>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</si>
  <si>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</si>
  <si>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</si>
  <si>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</si>
  <si>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</si>
  <si>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</si>
  <si>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</si>
  <si>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</si>
  <si>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</si>
  <si>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</si>
  <si>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</si>
  <si>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</si>
  <si>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</si>
  <si>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</si>
  <si>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</si>
  <si>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</si>
  <si>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</si>
  <si>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</si>
  <si>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</si>
  <si>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</si>
  <si>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</si>
  <si>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</si>
  <si>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</si>
  <si>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</si>
  <si>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</si>
  <si>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</si>
  <si>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</si>
  <si>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</si>
  <si>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</si>
  <si>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</si>
  <si>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</si>
  <si>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</si>
  <si>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</si>
  <si>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</si>
  <si>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</si>
  <si>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</si>
  <si>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</si>
  <si>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</si>
  <si>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</si>
  <si>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</si>
  <si>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</si>
  <si>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</si>
  <si>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</si>
  <si>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</si>
  <si>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</si>
  <si>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</si>
  <si>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</si>
  <si>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</si>
  <si>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</si>
  <si>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</si>
  <si>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</si>
  <si>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</si>
  <si>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</si>
  <si>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</si>
  <si>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</si>
  <si>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</si>
  <si>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</si>
  <si>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</si>
  <si>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</si>
  <si>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</si>
  <si>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</si>
  <si>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</si>
  <si>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</si>
  <si>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</si>
  <si>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</si>
  <si>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</si>
  <si>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</si>
  <si>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</si>
  <si>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</si>
  <si>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</si>
  <si>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</si>
  <si>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</si>
  <si>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</si>
  <si>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</si>
  <si>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</si>
  <si>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</si>
  <si>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</si>
  <si>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</si>
  <si>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</si>
  <si>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</si>
  <si>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</si>
  <si>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</si>
  <si>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</si>
  <si>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</si>
  <si>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</si>
  <si>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</si>
  <si>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</si>
  <si>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</si>
  <si>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</si>
  <si>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</si>
  <si>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</si>
  <si>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</si>
  <si>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</si>
  <si>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</si>
  <si>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</si>
  <si>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</si>
  <si>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</si>
  <si>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</si>
  <si>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</si>
  <si>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</si>
  <si>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</si>
  <si>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</si>
  <si>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</si>
  <si>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</si>
  <si>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</si>
  <si>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</si>
  <si>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</si>
  <si>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</si>
  <si>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</si>
  <si>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</si>
  <si>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</si>
  <si>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</si>
  <si>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</si>
  <si>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</si>
  <si>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</si>
  <si>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</si>
  <si>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</si>
  <si>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</si>
  <si>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</si>
  <si>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</si>
  <si>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</si>
  <si>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</si>
  <si>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</si>
  <si>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</si>
  <si>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</si>
  <si>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</si>
  <si>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</si>
  <si>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</si>
  <si>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</si>
  <si>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</si>
  <si>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</si>
  <si>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</si>
  <si>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</si>
  <si>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</si>
  <si>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</si>
  <si>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</si>
  <si>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</si>
  <si>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</si>
  <si>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</si>
  <si>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</si>
  <si>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</si>
  <si>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</si>
  <si>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</si>
  <si>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</si>
  <si>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</si>
  <si>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</si>
  <si>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</si>
  <si>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</si>
  <si>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</si>
  <si>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</si>
  <si>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</si>
  <si>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</si>
  <si>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</si>
  <si>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</si>
  <si>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</si>
  <si>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</si>
  <si>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</si>
  <si>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</si>
  <si>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</si>
  <si>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</si>
  <si>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</si>
  <si>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</si>
  <si>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</si>
  <si>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</si>
  <si>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</si>
  <si>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</si>
  <si>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</si>
  <si>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</si>
  <si>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</si>
  <si>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</si>
  <si>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</si>
  <si>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</si>
  <si>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</si>
  <si>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</si>
  <si>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</si>
  <si>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</si>
  <si>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</si>
  <si>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</si>
  <si>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</si>
  <si>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</si>
  <si>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</si>
  <si>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</si>
  <si>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</si>
  <si>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</si>
  <si>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</si>
  <si>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</si>
  <si>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</si>
  <si>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</si>
  <si>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</si>
  <si>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</si>
  <si>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</si>
  <si>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</si>
  <si>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</si>
  <si>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</si>
  <si>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</si>
  <si>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</si>
  <si>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</si>
  <si>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</si>
  <si>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</si>
  <si>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</si>
  <si>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</si>
  <si>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</si>
  <si>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</si>
  <si>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</si>
  <si>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</si>
  <si>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</si>
  <si>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</si>
  <si>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</si>
  <si>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</si>
  <si>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</si>
  <si>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</si>
  <si>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</si>
  <si>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</si>
  <si>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</si>
  <si>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</si>
  <si>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</si>
  <si>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</si>
  <si>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</si>
  <si>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</si>
  <si>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</si>
  <si>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</si>
  <si>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</si>
  <si>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</si>
  <si>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</si>
  <si>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</si>
  <si>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</si>
  <si>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</si>
  <si>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</si>
  <si>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</si>
  <si>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</si>
  <si>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</si>
  <si>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</si>
  <si>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</si>
  <si>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</si>
  <si>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</si>
  <si>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</si>
  <si>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</si>
  <si>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</si>
  <si>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</si>
  <si>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</si>
  <si>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</si>
  <si>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</si>
  <si>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</si>
  <si>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</si>
  <si>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</si>
  <si>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</si>
  <si>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</si>
  <si>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</si>
  <si>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</si>
  <si>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</si>
  <si>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</si>
  <si>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</si>
  <si>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</si>
  <si>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</si>
  <si>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</si>
  <si>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</si>
  <si>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</si>
  <si>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</si>
  <si>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</si>
  <si>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</si>
  <si>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</si>
  <si>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</si>
  <si>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</si>
  <si>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</si>
  <si>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</si>
  <si>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</si>
  <si>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</si>
  <si>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</si>
  <si>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</si>
  <si>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</si>
  <si>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</si>
  <si>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</si>
  <si>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</si>
  <si>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</si>
  <si>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</si>
  <si>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</si>
  <si>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</si>
  <si>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</si>
  <si>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</si>
  <si>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</si>
  <si>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</si>
  <si>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</si>
  <si>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</si>
  <si>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</si>
  <si>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</si>
  <si>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</si>
  <si>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</si>
  <si>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</si>
  <si>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</si>
  <si>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</si>
  <si>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</si>
  <si>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</si>
  <si>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</si>
  <si>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</si>
  <si>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</si>
  <si>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</si>
  <si>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</si>
  <si>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</si>
  <si>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</si>
  <si>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</si>
  <si>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</si>
  <si>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</si>
  <si>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</si>
  <si>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</si>
  <si>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</si>
  <si>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</si>
  <si>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</si>
  <si>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</si>
  <si>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</si>
  <si>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</si>
  <si>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</si>
  <si>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</si>
  <si>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</si>
  <si>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</si>
  <si>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</si>
  <si>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</si>
  <si>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</si>
  <si>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</si>
  <si>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</si>
  <si>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</si>
  <si>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</si>
  <si>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</si>
  <si>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</si>
  <si>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</si>
  <si>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</si>
  <si>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</si>
  <si>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</si>
  <si>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</si>
  <si>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</si>
  <si>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</si>
  <si>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</si>
  <si>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</si>
  <si>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</si>
  <si>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</si>
  <si>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</si>
  <si>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</si>
  <si>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</si>
  <si>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</si>
  <si>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</si>
  <si>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</si>
  <si>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</si>
  <si>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</si>
  <si>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</si>
  <si>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</si>
  <si>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</si>
  <si>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</si>
  <si>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</si>
  <si>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</si>
  <si>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</si>
  <si>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</si>
  <si>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</si>
  <si>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</si>
  <si>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</si>
  <si>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</si>
  <si>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</si>
  <si>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</si>
  <si>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</si>
  <si>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</si>
  <si>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</si>
  <si>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</si>
  <si>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</si>
  <si>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</si>
  <si>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</si>
  <si>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</si>
  <si>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</si>
  <si>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</si>
  <si>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</si>
  <si>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</si>
  <si>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</si>
  <si>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</si>
  <si>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</si>
  <si>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</si>
  <si>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</si>
  <si>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</si>
  <si>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</si>
  <si>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</si>
  <si>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</si>
  <si>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</si>
  <si>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</si>
  <si>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</si>
  <si>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</si>
  <si>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</si>
  <si>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</si>
  <si>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</si>
  <si>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</si>
  <si>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</si>
  <si>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</si>
  <si>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</si>
  <si>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</si>
  <si>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</si>
  <si>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</si>
  <si>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</si>
  <si>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</si>
  <si>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</si>
  <si>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</si>
  <si>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</si>
  <si>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</si>
  <si>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</si>
  <si>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</si>
  <si>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</si>
  <si>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</si>
  <si>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</si>
  <si>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</si>
  <si>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</si>
  <si>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</si>
  <si>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</si>
  <si>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</si>
  <si>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</si>
  <si>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</si>
  <si>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</si>
  <si>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</si>
  <si>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</si>
  <si>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</si>
  <si>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</si>
  <si>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</si>
  <si>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</si>
  <si>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</si>
  <si>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</si>
  <si>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</si>
  <si>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</si>
  <si>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</si>
  <si>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</si>
  <si>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</si>
  <si>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</si>
  <si>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</si>
  <si>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</si>
  <si>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</si>
  <si>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</si>
  <si>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</si>
  <si>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</si>
  <si>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</si>
  <si>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</si>
  <si>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</si>
  <si>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</si>
  <si>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</si>
  <si>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</si>
  <si>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</si>
  <si>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</si>
  <si>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</si>
  <si>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</si>
  <si>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</si>
  <si>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</si>
  <si>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</si>
  <si>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</si>
  <si>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</si>
  <si>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</si>
  <si>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</si>
  <si>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</si>
  <si>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</si>
  <si>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</si>
  <si>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</si>
  <si>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</si>
  <si>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</si>
  <si>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</si>
  <si>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</si>
  <si>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</si>
  <si>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</si>
  <si>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</si>
  <si>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</si>
  <si>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</si>
  <si>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</si>
  <si>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</si>
  <si>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</si>
  <si>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</si>
  <si>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</si>
  <si>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</si>
  <si>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</si>
  <si>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</si>
  <si>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</si>
  <si>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</si>
  <si>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</si>
  <si>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</si>
  <si>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</si>
  <si>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</si>
  <si>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</si>
  <si>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</si>
  <si>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</si>
  <si>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</si>
  <si>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</si>
  <si>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</si>
  <si>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</si>
  <si>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</si>
  <si>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</si>
  <si>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</si>
  <si>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</si>
  <si>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</si>
  <si>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</si>
  <si>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</si>
  <si>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</si>
  <si>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</si>
  <si>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</si>
  <si>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</si>
  <si>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</si>
  <si>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</si>
  <si>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</si>
  <si>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</si>
  <si>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</si>
  <si>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</si>
  <si>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</si>
  <si>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</si>
  <si>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</si>
  <si>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</si>
  <si>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</si>
  <si>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</si>
  <si>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</si>
  <si>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</si>
  <si>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</si>
  <si>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</si>
  <si>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</si>
  <si>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</si>
  <si>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</si>
  <si>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</si>
  <si>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</si>
  <si>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</si>
  <si>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</si>
  <si>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</si>
  <si>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</si>
  <si>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</si>
  <si>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</si>
  <si>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</si>
  <si>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</si>
  <si>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</si>
  <si>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</si>
  <si>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</si>
  <si>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</si>
  <si>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</si>
  <si>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</si>
  <si>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</si>
  <si>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</si>
  <si>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</si>
  <si>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</si>
  <si>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</si>
  <si>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</si>
  <si>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</si>
  <si>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</si>
  <si>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</si>
  <si>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</si>
  <si>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</si>
  <si>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</si>
  <si>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</si>
  <si>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</si>
  <si>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</si>
  <si>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</si>
  <si>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</si>
  <si>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</si>
  <si>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</si>
  <si>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</si>
  <si>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</si>
  <si>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</si>
  <si>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</si>
  <si>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</si>
  <si>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</si>
  <si>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</si>
  <si>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</si>
  <si>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</si>
  <si>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</si>
  <si>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</si>
  <si>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</si>
  <si>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</si>
  <si>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</si>
  <si>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</si>
  <si>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</si>
  <si>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</si>
  <si>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</si>
  <si>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</si>
  <si>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</si>
  <si>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</si>
  <si>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</si>
  <si>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</si>
  <si>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</si>
  <si>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</si>
  <si>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</si>
  <si>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</si>
  <si>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</si>
  <si>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</si>
  <si>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</si>
  <si>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</si>
  <si>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</si>
  <si>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</si>
  <si>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</si>
  <si>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</si>
  <si>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</si>
  <si>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</si>
  <si>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</si>
  <si>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</si>
  <si>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</si>
  <si>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</si>
  <si>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</si>
  <si>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</si>
  <si>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</si>
  <si>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</si>
  <si>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</si>
  <si>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</si>
  <si>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</si>
  <si>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</si>
  <si>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</si>
  <si>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</si>
  <si>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</si>
  <si>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</si>
  <si>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</si>
  <si>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</si>
  <si>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</si>
  <si>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</si>
  <si>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</si>
  <si>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</si>
  <si>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</si>
  <si>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</si>
  <si>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</si>
  <si>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</si>
  <si>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</si>
  <si>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</si>
  <si>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</si>
  <si>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</si>
  <si>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</si>
  <si>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</si>
  <si>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</si>
  <si>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</si>
  <si>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</si>
  <si>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</si>
  <si>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</si>
  <si>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</si>
  <si>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</si>
  <si>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</si>
  <si>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</si>
  <si>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</si>
  <si>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</si>
  <si>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</si>
  <si>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</si>
  <si>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</si>
  <si>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</si>
  <si>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</si>
  <si>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</si>
  <si>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</si>
  <si>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</si>
  <si>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</si>
  <si>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</si>
  <si>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</si>
  <si>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</si>
  <si>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</si>
  <si>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</si>
  <si>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</si>
  <si>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</si>
  <si>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</si>
  <si>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</si>
  <si>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</si>
  <si>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</si>
  <si>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</si>
  <si>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</si>
  <si>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</si>
  <si>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</si>
  <si>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</si>
  <si>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</si>
  <si>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</si>
  <si>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</si>
  <si>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</si>
  <si>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</si>
  <si>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</si>
  <si>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</si>
  <si>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</si>
  <si>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</si>
  <si>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</si>
  <si>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</si>
  <si>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</si>
  <si>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</si>
  <si>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</si>
  <si>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</si>
  <si>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</si>
  <si>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</si>
  <si>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</si>
  <si>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</si>
  <si>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</si>
  <si>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</si>
  <si>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</si>
  <si>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</si>
  <si>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</si>
  <si>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</si>
  <si>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</si>
  <si>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</si>
  <si>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</si>
  <si>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</si>
  <si>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</si>
  <si>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</si>
  <si>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</si>
  <si>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</si>
  <si>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</si>
  <si>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</si>
  <si>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</si>
  <si>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</si>
  <si>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</si>
  <si>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</si>
  <si>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</si>
  <si>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</si>
  <si>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</si>
  <si>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</si>
  <si>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</si>
  <si>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</si>
  <si>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</si>
  <si>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</si>
  <si>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</si>
  <si>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</si>
  <si>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</si>
  <si>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</si>
  <si>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</si>
  <si>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</si>
  <si>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</si>
  <si>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</si>
  <si>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</si>
  <si>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</si>
  <si>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</si>
  <si>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</si>
  <si>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</si>
  <si>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</si>
  <si>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</si>
  <si>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</si>
  <si>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</si>
  <si>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</si>
  <si>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</si>
  <si>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</si>
  <si>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</si>
  <si>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</si>
  <si>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</si>
  <si>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</si>
  <si>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</si>
  <si>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</si>
  <si>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</si>
  <si>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</si>
  <si>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</si>
  <si>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</si>
  <si>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</si>
  <si>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</si>
  <si>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</si>
  <si>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</si>
  <si>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</si>
  <si>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</si>
  <si>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</si>
  <si>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</si>
  <si>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</si>
  <si>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</si>
  <si>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</si>
  <si>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</si>
  <si>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</si>
  <si>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</si>
  <si>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</si>
  <si>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</si>
  <si>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</si>
  <si>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</si>
  <si>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</si>
  <si>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</si>
  <si>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</si>
  <si>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</si>
  <si>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</si>
  <si>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</si>
  <si>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</si>
  <si>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</si>
  <si>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</si>
  <si>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</si>
  <si>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</si>
  <si>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</si>
  <si>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</si>
  <si>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</si>
  <si>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</si>
  <si>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</si>
  <si>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</si>
  <si>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</si>
  <si>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</si>
  <si>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</si>
  <si>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</si>
  <si>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</si>
  <si>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</si>
  <si>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</si>
  <si>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</si>
  <si>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</si>
  <si>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</si>
  <si>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</si>
  <si>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</si>
  <si>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</si>
  <si>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</si>
  <si>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</si>
  <si>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</si>
  <si>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</si>
  <si>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</si>
  <si>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</si>
  <si>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</si>
  <si>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</si>
  <si>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</si>
  <si>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</si>
  <si>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</si>
  <si>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</si>
  <si>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</si>
  <si>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</si>
  <si>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</si>
  <si>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</si>
  <si>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</si>
  <si>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</si>
  <si>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</si>
  <si>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</si>
  <si>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</si>
  <si>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</si>
  <si>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</si>
  <si>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</si>
  <si>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</si>
  <si>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</si>
  <si>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</si>
  <si>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</si>
  <si>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</si>
  <si>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</si>
  <si>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</si>
  <si>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</si>
  <si>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</si>
  <si>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</si>
  <si>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</si>
  <si>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</si>
  <si>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</si>
  <si>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</si>
  <si>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</si>
  <si>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</si>
  <si>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</si>
  <si>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</si>
  <si>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</si>
  <si>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</si>
  <si>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</si>
  <si>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</si>
  <si>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</si>
  <si>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</si>
  <si>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</si>
  <si>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</si>
  <si>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</si>
  <si>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</si>
  <si>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</si>
  <si>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</si>
  <si>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</si>
  <si>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</si>
  <si>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</si>
  <si>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</si>
  <si>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</si>
  <si>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</si>
  <si>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</si>
  <si>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</si>
  <si>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</si>
  <si>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</si>
  <si>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</si>
  <si>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</si>
  <si>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</si>
  <si>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</si>
  <si>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</si>
  <si>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</si>
  <si>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</si>
  <si>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</si>
  <si>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</si>
  <si>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</si>
  <si>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</si>
  <si>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</si>
  <si>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</si>
  <si>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</si>
  <si>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</si>
  <si>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</si>
  <si>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</si>
  <si>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</si>
  <si>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</si>
  <si>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</si>
  <si>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</si>
  <si>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</si>
  <si>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</si>
  <si>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</si>
  <si>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</si>
  <si>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</si>
  <si>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</si>
  <si>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</si>
  <si>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</si>
  <si>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</si>
  <si>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</si>
  <si>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</si>
  <si>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</si>
  <si>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</si>
  <si>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</si>
  <si>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</si>
  <si>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</si>
  <si>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</si>
  <si>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</si>
  <si>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</si>
  <si>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</si>
  <si>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</si>
  <si>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</si>
  <si>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</si>
  <si>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</si>
  <si>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</si>
  <si>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</si>
  <si>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</si>
  <si>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</si>
  <si>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</si>
  <si>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</si>
  <si>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</si>
  <si>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</si>
  <si>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</si>
  <si>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</si>
  <si>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</si>
  <si>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</si>
  <si>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</si>
  <si>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</si>
  <si>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</si>
  <si>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</si>
  <si>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</si>
  <si>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</si>
  <si>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</si>
  <si>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</si>
  <si>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</si>
  <si>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</si>
  <si>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</si>
  <si>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</si>
  <si>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</si>
  <si>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</si>
  <si>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</si>
  <si>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</si>
  <si>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</si>
  <si>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</si>
  <si>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</si>
  <si>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</si>
  <si>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</si>
  <si>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</si>
  <si>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</si>
  <si>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</si>
  <si>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</si>
  <si>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</si>
  <si>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</si>
  <si>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</si>
  <si>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</si>
  <si>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</si>
  <si>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</si>
  <si>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</si>
  <si>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</si>
  <si>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</si>
  <si>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</si>
  <si>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</si>
  <si>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</si>
  <si>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</si>
  <si>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</si>
  <si>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</si>
  <si>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</si>
  <si>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</si>
  <si>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</si>
  <si>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</si>
  <si>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</si>
  <si>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</si>
  <si>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</si>
  <si>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</si>
  <si>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</si>
  <si>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</si>
  <si>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</si>
  <si>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</si>
  <si>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</si>
  <si>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</si>
  <si>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</si>
  <si>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</si>
  <si>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</si>
  <si>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</si>
  <si>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</si>
  <si>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</si>
  <si>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</si>
  <si>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</si>
  <si>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</si>
  <si>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</si>
  <si>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</si>
  <si>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</si>
  <si>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</si>
  <si>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</si>
  <si>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</si>
  <si>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</si>
  <si>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</si>
  <si>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</si>
  <si>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</si>
  <si>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</si>
  <si>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</si>
  <si>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</si>
  <si>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</si>
  <si>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</si>
  <si>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</si>
  <si>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</si>
  <si>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</si>
  <si>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</si>
  <si>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</si>
  <si>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</si>
  <si>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</si>
  <si>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</si>
  <si>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</si>
  <si>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</si>
  <si>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</si>
  <si>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</si>
  <si>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</si>
  <si>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</si>
  <si>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</si>
  <si>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</si>
  <si>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</si>
  <si>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</si>
  <si>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</si>
  <si>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</si>
  <si>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</si>
  <si>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</si>
  <si>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</si>
  <si>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</si>
  <si>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</si>
  <si>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</si>
  <si>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</si>
  <si>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</si>
  <si>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</si>
  <si>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</si>
  <si>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</si>
  <si>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</si>
  <si>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</si>
  <si>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</si>
  <si>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</si>
  <si>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</si>
  <si>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</si>
  <si>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</si>
  <si>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</si>
  <si>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</si>
  <si>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</si>
  <si>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</si>
  <si>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</si>
  <si>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</si>
  <si>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</si>
  <si>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</si>
  <si>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</si>
  <si>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</si>
  <si>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</si>
  <si>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</si>
  <si>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</si>
  <si>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</si>
  <si>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</si>
  <si>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</si>
  <si>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</si>
  <si>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</si>
  <si>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</si>
  <si>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</si>
  <si>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</si>
  <si>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</si>
  <si>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</si>
  <si>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</si>
  <si>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</si>
  <si>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</si>
  <si>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</si>
  <si>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</si>
  <si>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</si>
  <si>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</si>
  <si>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</si>
  <si>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</si>
  <si>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</si>
  <si>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</si>
  <si>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</si>
  <si>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</si>
  <si>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</si>
  <si>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</si>
  <si>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</si>
  <si>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</si>
  <si>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</si>
  <si>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</si>
  <si>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</si>
  <si>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</si>
  <si>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</si>
  <si>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</si>
  <si>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</si>
  <si>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</si>
  <si>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</si>
  <si>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</si>
  <si>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</si>
  <si>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</si>
  <si>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</si>
  <si>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</si>
  <si>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</si>
  <si>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</si>
  <si>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</si>
  <si>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</si>
  <si>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</si>
  <si>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</si>
  <si>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</si>
  <si>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</si>
  <si>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</si>
  <si>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</si>
  <si>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</si>
  <si>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</si>
  <si>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</si>
  <si>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</si>
  <si>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</si>
  <si>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</si>
  <si>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</si>
  <si>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</si>
  <si>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</si>
  <si>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</si>
  <si>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</si>
  <si>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</si>
  <si>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</si>
  <si>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</si>
  <si>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</si>
  <si>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</si>
  <si>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</si>
  <si>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</si>
  <si>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</si>
  <si>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</si>
  <si>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</si>
  <si>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</si>
  <si>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</si>
  <si>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</si>
  <si>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</si>
  <si>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</si>
  <si>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</si>
  <si>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</si>
  <si>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</si>
  <si>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</si>
  <si>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</si>
  <si>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</si>
  <si>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</si>
  <si>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</si>
  <si>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</si>
  <si>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</si>
  <si>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</si>
  <si>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</si>
  <si>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</si>
  <si>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</si>
  <si>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</si>
  <si>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</si>
  <si>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</si>
  <si>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</si>
  <si>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</si>
  <si>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</si>
  <si>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</si>
  <si>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</si>
  <si>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</si>
  <si>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</si>
  <si>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</si>
  <si>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</si>
  <si>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</si>
  <si>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</si>
  <si>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</si>
  <si>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</si>
  <si>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</si>
  <si>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</si>
  <si>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</si>
  <si>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</si>
  <si>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</si>
  <si>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</si>
  <si>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</si>
  <si>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</si>
  <si>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</si>
  <si>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</si>
  <si>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</si>
  <si>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</si>
  <si>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</si>
  <si>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</si>
  <si>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</si>
  <si>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</si>
  <si>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</si>
  <si>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</si>
  <si>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</si>
  <si>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</si>
  <si>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</si>
  <si>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</si>
  <si>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</si>
  <si>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</si>
  <si>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</si>
  <si>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</si>
  <si>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</si>
  <si>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</si>
  <si>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</si>
  <si>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</si>
  <si>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</si>
  <si>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</si>
  <si>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</si>
  <si>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</si>
  <si>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</si>
  <si>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</si>
  <si>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</si>
  <si>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</si>
  <si>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</si>
  <si>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</si>
  <si>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</si>
  <si>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</si>
  <si>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</si>
  <si>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</si>
  <si>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</si>
  <si>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</si>
  <si>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</si>
  <si>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</si>
  <si>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</si>
  <si>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</si>
  <si>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</si>
  <si>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</si>
  <si>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</si>
  <si>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</si>
  <si>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</si>
  <si>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</si>
  <si>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</si>
  <si>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</si>
  <si>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</si>
  <si>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</si>
  <si>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</si>
  <si>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</si>
  <si>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</si>
  <si>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</si>
  <si>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</si>
  <si>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</si>
  <si>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</si>
  <si>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</si>
  <si>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</si>
  <si>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</si>
  <si>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</si>
  <si>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</si>
  <si>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</si>
  <si>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</si>
  <si>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</si>
  <si>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</si>
  <si>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</si>
  <si>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</si>
  <si>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</si>
  <si>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</si>
  <si>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</si>
  <si>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</si>
  <si>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</si>
  <si>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</si>
  <si>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</si>
  <si>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</si>
  <si>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</si>
  <si>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</si>
  <si>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</si>
  <si>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</si>
  <si>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</si>
  <si>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</si>
  <si>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</si>
  <si>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</si>
  <si>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</si>
  <si>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</si>
  <si>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</si>
  <si>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</si>
  <si>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</si>
  <si>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</si>
  <si>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</si>
  <si>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</si>
  <si>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</si>
  <si>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</si>
  <si>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</si>
  <si>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</si>
  <si>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</si>
  <si>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</si>
  <si>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</si>
  <si>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</si>
  <si>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</si>
  <si>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</si>
  <si>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</si>
  <si>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</si>
  <si>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</si>
  <si>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</si>
  <si>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</si>
  <si>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</si>
  <si>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</si>
  <si>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</si>
  <si>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</si>
  <si>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</si>
  <si>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</si>
  <si>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</si>
  <si>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</si>
  <si>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</si>
  <si>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</si>
  <si>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</si>
  <si>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</si>
  <si>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</si>
  <si>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</si>
  <si>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</si>
  <si>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</si>
  <si>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</si>
  <si>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</si>
  <si>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</si>
  <si>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</si>
  <si>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</si>
  <si>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</si>
  <si>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</si>
  <si>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</si>
  <si>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</si>
  <si>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</si>
  <si>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</si>
  <si>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</si>
  <si>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</si>
  <si>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</si>
  <si>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</si>
  <si>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</si>
  <si>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</si>
  <si>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</si>
  <si>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</si>
  <si>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</si>
  <si>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</si>
  <si>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</si>
  <si>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</si>
  <si>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</si>
  <si>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</si>
  <si>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</si>
  <si>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</si>
  <si>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</si>
  <si>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</si>
  <si>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</si>
  <si>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</si>
  <si>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</si>
  <si>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</si>
  <si>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</si>
  <si>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</si>
  <si>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</si>
  <si>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</si>
  <si>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</si>
  <si>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</si>
  <si>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</si>
  <si>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</si>
  <si>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</si>
  <si>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</si>
  <si>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</si>
  <si>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</si>
  <si>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</si>
  <si>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</si>
  <si>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</si>
  <si>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</si>
  <si>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</si>
  <si>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</si>
  <si>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</si>
  <si>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</si>
  <si>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</si>
  <si>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</si>
  <si>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</si>
  <si>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</si>
  <si>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</si>
  <si>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</si>
  <si>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</si>
  <si>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</si>
  <si>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</si>
  <si>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</si>
  <si>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</si>
  <si>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</si>
  <si>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</si>
  <si>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</si>
  <si>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</si>
  <si>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</si>
  <si>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</si>
  <si>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</si>
  <si>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</si>
  <si>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</si>
  <si>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</si>
  <si>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</si>
  <si>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</si>
  <si>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</si>
  <si>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</si>
  <si>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</si>
  <si>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</si>
  <si>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</si>
  <si>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</si>
  <si>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</si>
  <si>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</si>
  <si>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</si>
  <si>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</si>
  <si>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</si>
  <si>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</si>
  <si>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</si>
  <si>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</si>
  <si>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</si>
  <si>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</si>
  <si>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</si>
  <si>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</si>
  <si>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</si>
  <si>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</si>
  <si>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</si>
  <si>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</si>
  <si>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</si>
  <si>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</si>
  <si>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</si>
  <si>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</si>
  <si>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</si>
  <si>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</si>
  <si>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</si>
  <si>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</si>
  <si>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</si>
  <si>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</si>
  <si>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</si>
  <si>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</si>
  <si>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</si>
  <si>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</si>
  <si>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</si>
  <si>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</si>
  <si>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</si>
  <si>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</si>
  <si>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</si>
  <si>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</si>
  <si>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</si>
  <si>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</si>
  <si>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</si>
  <si>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</si>
  <si>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</si>
  <si>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</si>
  <si>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</si>
  <si>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</si>
  <si>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</si>
  <si>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</si>
  <si>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</si>
  <si>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</si>
  <si>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</si>
  <si>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</si>
  <si>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</si>
  <si>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</si>
  <si>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</si>
  <si>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</si>
  <si>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</si>
  <si>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</si>
  <si>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</si>
  <si>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</si>
  <si>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</si>
  <si>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</si>
  <si>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</si>
  <si>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</si>
  <si>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</si>
  <si>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</si>
  <si>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</si>
  <si>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</si>
  <si>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</si>
  <si>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</si>
  <si>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</si>
  <si>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</si>
  <si>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</si>
  <si>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</si>
  <si>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</si>
  <si>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</si>
  <si>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</si>
  <si>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</si>
  <si>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</si>
  <si>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</si>
  <si>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</si>
  <si>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</si>
  <si>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</si>
  <si>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</si>
  <si>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</si>
  <si>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</si>
  <si>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</si>
  <si>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</si>
  <si>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</si>
  <si>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</si>
  <si>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</si>
  <si>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</si>
  <si>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</si>
  <si>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</si>
  <si>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</si>
  <si>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</si>
  <si>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</si>
  <si>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</si>
  <si>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</si>
  <si>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</si>
  <si>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</si>
  <si>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</si>
  <si>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</si>
  <si>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</si>
  <si>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</si>
  <si>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</si>
  <si>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</si>
  <si>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</si>
  <si>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</si>
  <si>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</si>
  <si>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</si>
  <si>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</si>
  <si>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</si>
  <si>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</si>
  <si>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</si>
  <si>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</si>
  <si>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</si>
  <si>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</si>
  <si>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</si>
  <si>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</si>
  <si>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</si>
  <si>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</si>
  <si>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</si>
  <si>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</si>
  <si>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</si>
  <si>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</si>
  <si>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</si>
  <si>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</si>
  <si>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</si>
  <si>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</si>
  <si>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</si>
  <si>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</si>
  <si>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</si>
  <si>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</si>
  <si>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</si>
  <si>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</si>
  <si>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</si>
  <si>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</si>
  <si>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</si>
  <si>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</si>
  <si>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</si>
  <si>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</si>
  <si>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</si>
  <si>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</si>
  <si>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</si>
  <si>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</si>
  <si>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</si>
  <si>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</si>
  <si>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</si>
  <si>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</si>
  <si>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</si>
  <si>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</si>
  <si>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</si>
  <si>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</si>
  <si>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</si>
  <si>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</si>
  <si>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</si>
  <si>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</si>
  <si>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</si>
  <si>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</si>
  <si>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</si>
  <si>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</si>
  <si>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</si>
  <si>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</si>
  <si>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</si>
  <si>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</si>
  <si>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</si>
  <si>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</si>
  <si>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</si>
  <si>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</si>
  <si>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</si>
  <si>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</si>
  <si>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</si>
  <si>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</si>
  <si>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</si>
  <si>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</si>
  <si>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</si>
  <si>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</si>
  <si>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</si>
  <si>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</si>
  <si>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</si>
  <si>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</si>
  <si>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</si>
  <si>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</si>
  <si>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</si>
  <si>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</si>
  <si>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</si>
  <si>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</si>
  <si>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</si>
  <si>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</si>
  <si>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</si>
  <si>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</si>
  <si>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</si>
  <si>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</si>
  <si>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</si>
  <si>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</si>
  <si>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</si>
  <si>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</si>
  <si>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</si>
  <si>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</si>
  <si>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</si>
  <si>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</si>
  <si>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</si>
  <si>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</si>
  <si>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</si>
  <si>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</si>
  <si>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</si>
  <si>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</si>
  <si>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</si>
  <si>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</si>
  <si>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</si>
  <si>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</si>
  <si>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</si>
  <si>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</si>
  <si>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</si>
  <si>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</si>
  <si>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</si>
  <si>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</si>
  <si>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</si>
  <si>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</si>
  <si>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</si>
  <si>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</si>
  <si>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</si>
  <si>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</si>
  <si>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</si>
  <si>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</si>
  <si>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</si>
  <si>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</si>
  <si>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</si>
  <si>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</si>
  <si>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</si>
  <si>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</si>
  <si>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</si>
  <si>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</si>
  <si>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</si>
  <si>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</si>
  <si>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</si>
  <si>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</si>
  <si>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</si>
  <si>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</si>
  <si>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</si>
  <si>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</si>
  <si>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</si>
  <si>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</si>
  <si>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</si>
  <si>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</si>
  <si>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</si>
  <si>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</si>
  <si>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</si>
  <si>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</si>
  <si>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</si>
  <si>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</si>
  <si>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</si>
  <si>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</si>
  <si>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</si>
  <si>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</si>
  <si>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</si>
  <si>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</si>
  <si>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</si>
  <si>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</si>
  <si>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</si>
  <si>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</si>
  <si>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</si>
  <si>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</si>
  <si>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</si>
  <si>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</si>
  <si>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</si>
  <si>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</si>
  <si>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</si>
  <si>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</si>
  <si>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</si>
  <si>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</si>
  <si>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</si>
  <si>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</si>
  <si>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</si>
  <si>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</si>
  <si>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</si>
  <si>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</si>
  <si>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</si>
  <si>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</si>
  <si>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</si>
  <si>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</si>
  <si>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</si>
  <si>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</si>
  <si>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</si>
  <si>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</si>
  <si>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</si>
  <si>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</si>
  <si>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</si>
  <si>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</si>
  <si>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</si>
  <si>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</si>
  <si>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</si>
  <si>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</si>
  <si>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</si>
  <si>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</si>
  <si>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</si>
  <si>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</si>
  <si>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</si>
  <si>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</si>
  <si>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</si>
  <si>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</si>
  <si>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</si>
  <si>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</si>
  <si>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</si>
  <si>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</si>
  <si>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</si>
  <si>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</si>
  <si>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</si>
  <si>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</si>
  <si>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</si>
  <si>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</si>
  <si>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</si>
  <si>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</si>
  <si>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</si>
  <si>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</si>
  <si>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</si>
  <si>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</si>
  <si>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</si>
  <si>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</si>
  <si>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</si>
  <si>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</si>
  <si>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</si>
  <si>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</si>
  <si>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</si>
  <si>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</si>
  <si>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</si>
  <si>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</si>
  <si>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</si>
  <si>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</si>
  <si>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</si>
  <si>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</si>
  <si>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</si>
  <si>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</si>
  <si>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</si>
  <si>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</si>
  <si>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</si>
  <si>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</si>
  <si>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</si>
  <si>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</si>
  <si>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</si>
  <si>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</si>
  <si>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</si>
  <si>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</si>
  <si>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</si>
  <si>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</si>
  <si>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</si>
  <si>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</si>
  <si>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</si>
  <si>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</si>
  <si>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</si>
  <si>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</si>
  <si>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</si>
  <si>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</si>
  <si>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</si>
  <si>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</si>
  <si>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</si>
  <si>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</si>
  <si>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</si>
  <si>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</si>
  <si>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</si>
  <si>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</si>
  <si>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</si>
  <si>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</si>
  <si>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</si>
  <si>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</si>
  <si>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</si>
  <si>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</si>
  <si>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</si>
  <si>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</si>
  <si>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</si>
  <si>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</si>
  <si>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</si>
  <si>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</si>
  <si>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</si>
  <si>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</si>
  <si>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</si>
  <si>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</si>
  <si>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</si>
  <si>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</si>
  <si>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</si>
  <si>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</si>
  <si>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</si>
  <si>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</si>
  <si>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</si>
  <si>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</si>
  <si>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</si>
  <si>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</si>
  <si>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</si>
  <si>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</si>
  <si>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</si>
  <si>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</si>
  <si>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</si>
  <si>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</si>
  <si>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</si>
  <si>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</si>
  <si>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</si>
  <si>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</si>
  <si>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</si>
  <si>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</si>
  <si>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</si>
  <si>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</si>
  <si>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</si>
  <si>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</si>
  <si>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</si>
  <si>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</si>
  <si>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</si>
  <si>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</si>
  <si>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</si>
  <si>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</si>
  <si>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</si>
  <si>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</si>
  <si>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</si>
  <si>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</si>
  <si>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</si>
  <si>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</si>
  <si>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</si>
  <si>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</si>
  <si>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</si>
  <si>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</si>
  <si>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</si>
  <si>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</si>
  <si>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</si>
  <si>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</si>
  <si>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</si>
  <si>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</si>
  <si>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</si>
  <si>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</si>
  <si>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</si>
  <si>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</si>
  <si>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</si>
  <si>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</si>
  <si>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</si>
  <si>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</si>
  <si>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</si>
  <si>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</si>
  <si>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</si>
  <si>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</si>
  <si>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</si>
  <si>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</si>
  <si>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</si>
  <si>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</si>
  <si>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</si>
  <si>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</si>
  <si>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</si>
  <si>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</si>
  <si>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</si>
  <si>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</si>
  <si>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</si>
  <si>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</si>
  <si>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</si>
  <si>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</si>
  <si>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</si>
  <si>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</si>
  <si>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</si>
  <si>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</si>
  <si>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</si>
  <si>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</si>
  <si>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</si>
  <si>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</si>
  <si>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</si>
  <si>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</si>
  <si>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</si>
  <si>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</si>
  <si>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</si>
  <si>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</si>
  <si>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</si>
  <si>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</si>
  <si>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</si>
  <si>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</si>
  <si>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</si>
  <si>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</si>
  <si>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</si>
  <si>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</si>
  <si>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</si>
  <si>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</si>
  <si>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</si>
  <si>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</si>
  <si>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</si>
  <si>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</si>
  <si>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</si>
  <si>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</si>
  <si>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</si>
  <si>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</si>
  <si>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</si>
  <si>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</si>
  <si>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</si>
  <si>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</si>
  <si>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</si>
  <si>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</si>
  <si>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</si>
  <si>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</si>
  <si>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</si>
  <si>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</si>
  <si>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</si>
  <si>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</si>
  <si>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</si>
  <si>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</si>
  <si>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</si>
  <si>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</si>
  <si>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</si>
  <si>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</si>
  <si>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</si>
  <si>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</si>
  <si>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</si>
  <si>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</si>
  <si>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</si>
  <si>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</si>
  <si>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</si>
  <si>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</si>
  <si>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</si>
  <si>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</si>
  <si>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</si>
  <si>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</si>
  <si>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</si>
  <si>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</si>
  <si>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</si>
  <si>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</si>
  <si>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</si>
  <si>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</si>
  <si>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</si>
  <si>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</si>
  <si>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</si>
  <si>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</si>
  <si>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</si>
  <si>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</si>
  <si>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</si>
  <si>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</si>
  <si>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</si>
  <si>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</si>
  <si>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</si>
  <si>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</si>
  <si>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</si>
  <si>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</si>
  <si>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</si>
  <si>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</si>
  <si>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</si>
  <si>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</si>
  <si>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</si>
  <si>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</si>
  <si>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</si>
  <si>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</si>
  <si>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</si>
  <si>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</si>
  <si>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</si>
  <si>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</si>
  <si>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</si>
  <si>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</si>
  <si>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</si>
  <si>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</si>
  <si>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</si>
  <si>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</si>
  <si>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</si>
  <si>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</si>
  <si>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</si>
  <si>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</si>
  <si>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</si>
  <si>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</si>
  <si>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</si>
  <si>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</si>
  <si>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</si>
  <si>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</si>
  <si>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</si>
  <si>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</si>
  <si>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</si>
  <si>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</si>
  <si>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</si>
  <si>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</si>
  <si>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</si>
  <si>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</si>
  <si>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</si>
  <si>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</si>
  <si>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</si>
  <si>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</si>
  <si>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</si>
  <si>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</si>
  <si>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</si>
  <si>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</si>
  <si>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</si>
  <si>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</si>
  <si>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</si>
  <si>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</si>
  <si>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</si>
  <si>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</si>
  <si>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</si>
  <si>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</si>
  <si>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</si>
  <si>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</si>
  <si>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</si>
  <si>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</si>
  <si>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</si>
  <si>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</si>
  <si>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</si>
  <si>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</si>
  <si>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</si>
  <si>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</si>
  <si>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</si>
  <si>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</si>
  <si>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</si>
  <si>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</si>
  <si>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</si>
  <si>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</si>
  <si>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</si>
  <si>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</si>
  <si>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</si>
  <si>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</si>
  <si>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</si>
  <si>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</si>
  <si>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</si>
  <si>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</si>
  <si>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</si>
  <si>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</si>
  <si>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</si>
  <si>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</si>
  <si>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</si>
  <si>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</si>
  <si>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</si>
  <si>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</si>
  <si>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</si>
  <si>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</si>
  <si>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</si>
  <si>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</si>
  <si>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</si>
  <si>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</si>
  <si>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</si>
  <si>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</si>
  <si>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</si>
  <si>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</si>
  <si>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</si>
  <si>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</si>
  <si>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</si>
  <si>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</si>
  <si>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</si>
  <si>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</si>
  <si>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</si>
  <si>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</si>
  <si>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</si>
  <si>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</si>
  <si>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</si>
  <si>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</si>
  <si>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</si>
  <si>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</si>
  <si>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</si>
  <si>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</si>
  <si>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</si>
  <si>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</si>
  <si>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</si>
  <si>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</si>
  <si>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</si>
  <si>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</si>
  <si>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</si>
  <si>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</si>
  <si>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</si>
  <si>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</si>
  <si>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</si>
  <si>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</si>
  <si>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</si>
  <si>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</si>
  <si>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</si>
  <si>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</si>
  <si>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</si>
  <si>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</si>
  <si>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</si>
  <si>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</si>
  <si>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</si>
  <si>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</si>
  <si>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</si>
  <si>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</si>
  <si>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</si>
  <si>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</si>
  <si>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</si>
  <si>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</si>
  <si>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</si>
  <si>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</si>
  <si>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</si>
  <si>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</si>
  <si>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</si>
  <si>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</si>
  <si>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</si>
  <si>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</si>
  <si>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</si>
  <si>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</si>
  <si>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</si>
  <si>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</si>
  <si>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</si>
  <si>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</si>
  <si>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</si>
  <si>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</si>
  <si>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</si>
  <si>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</si>
  <si>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</si>
  <si>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</si>
  <si>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</si>
  <si>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</si>
  <si>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</si>
  <si>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</si>
  <si>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</si>
  <si>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</si>
  <si>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</si>
  <si>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</si>
  <si>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</si>
  <si>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</si>
  <si>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</si>
  <si>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</si>
  <si>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</si>
  <si>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</si>
  <si>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</si>
  <si>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</si>
  <si>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</si>
  <si>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</si>
  <si>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</si>
  <si>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</si>
  <si>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</si>
  <si>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</si>
  <si>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</si>
  <si>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</si>
  <si>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</si>
  <si>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</si>
  <si>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</si>
  <si>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</si>
  <si>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</si>
  <si>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</si>
  <si>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</si>
  <si>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</si>
  <si>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</si>
  <si>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</si>
  <si>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</si>
  <si>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</si>
  <si>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</si>
  <si>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</si>
  <si>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</si>
  <si>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</si>
  <si>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</si>
  <si>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</si>
  <si>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</si>
  <si>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</si>
  <si>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</si>
  <si>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</si>
  <si>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</si>
  <si>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</si>
  <si>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</si>
  <si>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</si>
  <si>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</si>
  <si>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</si>
  <si>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</si>
  <si>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</si>
  <si>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</si>
  <si>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</si>
  <si>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</si>
  <si>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</si>
  <si>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</si>
  <si>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</si>
  <si>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</si>
  <si>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</si>
  <si>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</si>
  <si>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</si>
  <si>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</si>
  <si>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</si>
  <si>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</si>
  <si>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</si>
  <si>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</si>
  <si>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</si>
  <si>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</si>
  <si>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</si>
  <si>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</si>
  <si>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</si>
  <si>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</si>
  <si>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</si>
  <si>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</si>
  <si>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</si>
  <si>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</si>
  <si>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</si>
  <si>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</si>
  <si>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</si>
  <si>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</si>
  <si>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</si>
  <si>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</si>
  <si>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</si>
  <si>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</si>
  <si>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</si>
  <si>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</si>
  <si>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</si>
  <si>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</si>
  <si>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</si>
  <si>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</si>
  <si>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</si>
  <si>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</si>
  <si>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</si>
  <si>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</si>
  <si>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</si>
  <si>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</si>
  <si>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</si>
  <si>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</si>
  <si>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</si>
  <si>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</si>
  <si>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</si>
  <si>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</si>
  <si>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</si>
  <si>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</si>
  <si>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</si>
  <si>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</si>
  <si>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</si>
  <si>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</si>
  <si>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</si>
  <si>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</si>
  <si>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</si>
  <si>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</si>
  <si>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</si>
  <si>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</si>
  <si>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</si>
  <si>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</si>
  <si>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</si>
  <si>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</si>
  <si>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</si>
  <si>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</si>
  <si>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</si>
  <si>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</si>
  <si>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</si>
  <si>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</si>
  <si>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</si>
  <si>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</si>
  <si>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</si>
  <si>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</si>
  <si>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</si>
  <si>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</si>
  <si>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</si>
  <si>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</si>
  <si>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</si>
  <si>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</si>
  <si>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</si>
  <si>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</si>
  <si>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</si>
  <si>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</si>
  <si>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</si>
  <si>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</si>
  <si>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</si>
  <si>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</si>
  <si>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</si>
  <si>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</si>
  <si>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</si>
  <si>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</si>
  <si>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</si>
  <si>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</si>
  <si>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</si>
  <si>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</si>
  <si>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</si>
  <si>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</si>
  <si>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</si>
  <si>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</si>
  <si>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</si>
  <si>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</si>
  <si>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</si>
  <si>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</si>
  <si>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</si>
  <si>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</si>
  <si>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</si>
  <si>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</si>
  <si>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</si>
  <si>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</si>
  <si>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</si>
  <si>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</si>
  <si>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</si>
  <si>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</si>
  <si>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</si>
  <si>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</si>
  <si>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</si>
  <si>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</si>
  <si>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</si>
  <si>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</si>
  <si>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</si>
  <si>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</si>
  <si>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</si>
  <si>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</si>
  <si>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</si>
  <si>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</si>
  <si>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</si>
  <si>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</si>
  <si>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</si>
  <si>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</si>
  <si>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</si>
  <si>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</si>
  <si>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</si>
  <si>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</si>
  <si>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</si>
  <si>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</si>
  <si>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</si>
  <si>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</si>
  <si>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</si>
  <si>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</si>
  <si>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</si>
  <si>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</si>
  <si>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</si>
  <si>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</si>
  <si>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</si>
  <si>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</si>
  <si>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</si>
  <si>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</si>
  <si>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</si>
  <si>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</si>
  <si>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</si>
  <si>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</si>
  <si>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</si>
  <si>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</si>
  <si>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</si>
  <si>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</si>
  <si>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</si>
  <si>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</si>
  <si>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</si>
  <si>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</si>
  <si>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</si>
  <si>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</si>
  <si>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</si>
  <si>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</si>
  <si>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</si>
  <si>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</si>
  <si>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</si>
  <si>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</si>
  <si>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</si>
  <si>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</si>
  <si>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</si>
  <si>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</si>
  <si>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</si>
  <si>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</si>
  <si>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</si>
  <si>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</si>
  <si>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</si>
  <si>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</si>
  <si>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</si>
  <si>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</si>
  <si>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</si>
  <si>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</si>
  <si>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</si>
  <si>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</si>
  <si>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</si>
  <si>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</si>
  <si>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</si>
  <si>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</si>
  <si>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</si>
  <si>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</si>
  <si>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</si>
  <si>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</si>
  <si>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</si>
  <si>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</si>
  <si>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</si>
  <si>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</si>
  <si>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</si>
  <si>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</si>
  <si>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</si>
  <si>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</si>
  <si>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</si>
  <si>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</si>
  <si>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</si>
  <si>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</si>
  <si>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</si>
  <si>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</si>
  <si>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</si>
  <si>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</si>
  <si>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</si>
  <si>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</si>
  <si>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</si>
  <si>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</si>
  <si>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</si>
  <si>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</si>
  <si>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</si>
  <si>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</si>
  <si>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</si>
  <si>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</si>
  <si>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</si>
  <si>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</si>
  <si>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</si>
  <si>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</si>
  <si>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</si>
  <si>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</si>
  <si>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</si>
  <si>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</si>
  <si>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</si>
  <si>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</si>
  <si>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</si>
  <si>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</si>
  <si>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</si>
  <si>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</si>
  <si>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</si>
  <si>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</si>
  <si>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</si>
  <si>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</si>
  <si>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</si>
  <si>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</si>
  <si>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</si>
  <si>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</si>
  <si>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</si>
  <si>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</si>
  <si>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</si>
  <si>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</si>
  <si>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</si>
  <si>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</si>
  <si>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</si>
  <si>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</si>
  <si>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</si>
  <si>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</si>
  <si>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</si>
  <si>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</si>
  <si>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</si>
  <si>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</si>
  <si>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</si>
  <si>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</si>
  <si>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</si>
  <si>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</si>
  <si>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</si>
  <si>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</si>
  <si>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</si>
  <si>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</si>
  <si>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</si>
  <si>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</si>
  <si>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</si>
  <si>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</si>
  <si>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</si>
  <si>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</si>
  <si>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</si>
  <si>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</si>
  <si>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</si>
  <si>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</si>
  <si>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</si>
  <si>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</si>
  <si>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</si>
  <si>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</si>
  <si>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</si>
  <si>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</si>
  <si>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</si>
  <si>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</si>
  <si>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</si>
  <si>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</si>
  <si>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</si>
  <si>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</si>
  <si>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</si>
  <si>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</si>
  <si>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</si>
  <si>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</si>
  <si>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</si>
  <si>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</si>
  <si>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</si>
  <si>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</si>
  <si>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</si>
  <si>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</si>
  <si>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</si>
  <si>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</si>
  <si>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</si>
  <si>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</si>
  <si>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</si>
  <si>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</si>
  <si>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</si>
  <si>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</si>
  <si>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</si>
  <si>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</si>
  <si>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</si>
  <si>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</si>
  <si>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</si>
  <si>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</si>
  <si>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</si>
  <si>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</si>
  <si>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</si>
  <si>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</si>
  <si>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</si>
  <si>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</si>
  <si>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</si>
  <si>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</si>
  <si>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</si>
  <si>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</si>
  <si>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</si>
  <si>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</si>
  <si>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</si>
  <si>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</si>
  <si>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</si>
  <si>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</si>
  <si>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</si>
  <si>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</si>
  <si>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</si>
  <si>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</si>
  <si>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</si>
  <si>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</si>
  <si>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</si>
  <si>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</si>
  <si>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</si>
  <si>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</si>
  <si>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</si>
  <si>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</si>
  <si>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</si>
  <si>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</si>
  <si>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</si>
  <si>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</si>
  <si>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</si>
  <si>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</si>
  <si>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</si>
  <si>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</si>
  <si>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</si>
  <si>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</si>
  <si>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</si>
  <si>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</si>
  <si>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</si>
  <si>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</si>
  <si>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</si>
  <si>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</si>
  <si>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</si>
  <si>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</si>
  <si>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</si>
  <si>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</si>
  <si>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</si>
  <si>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</si>
  <si>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</si>
  <si>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</si>
  <si>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</si>
  <si>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</si>
  <si>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</si>
  <si>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</si>
  <si>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PCM-20251114-00000005</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</si>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</sst>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312.07171134259261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8265</v>
      </c>
      <c r="E3" s="110" t="s">
        <v>39024</v>
      </c>
      <c r="F3" s="111">
        <v>45975.002442129633</v>
      </c>
      <c r="G3" s="112">
        <f t="shared" ref="G3:G11" ca="1" si="0">IFERROR(NOW()-F3,"")</f>
        <v>1.7695138885756023E-2</v>
      </c>
      <c r="H3" s="111">
        <v>45974.995393518519</v>
      </c>
      <c r="I3" s="109" t="str">
        <f>IFERROR(VLOOKUP(D3,DB!A:F,6,0),"")</f>
        <v>SCECO</v>
      </c>
      <c r="J3" s="109" t="str">
        <f>IFERROR(VLOOKUP(D3,DB!A:G,7,0),"")</f>
        <v>&lt;No BB&gt;</v>
      </c>
      <c r="K3" s="113" t="s">
        <v>39025</v>
      </c>
      <c r="L3" s="114" t="str">
        <f>IFERROR(VLOOKUP(D3,DB!A:I,9,0),"")</f>
        <v>Latis</v>
      </c>
    </row>
    <row r="4" spans="1:15" ht="15" customHeight="1">
      <c r="A4" s="108"/>
      <c r="B4" s="109" t="str">
        <f>IFERROR(VLOOKUP(D4,DB!A:K,11,0),"")</f>
        <v/>
      </c>
      <c r="C4" s="109"/>
      <c r="D4" s="109"/>
      <c r="E4" s="110"/>
      <c r="F4" s="111"/>
      <c r="G4" s="112">
        <f t="shared" ca="1" si="0"/>
        <v>45975.020137268519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45975.020137268519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45975.020137268519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45975.020137268519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45975.020137268519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45975.020137268519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45975.020137268519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45975.020137268519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45975.020137268519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45975.020137268519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45975.020137268519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45975.020137268519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45975.020137268519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45975.020137268519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45975.020137268519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45975.020137268519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45975.020137268519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45975.020137268519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45975.020137268519</v>
      </c>
      <c r="H22" s="111"/>
      <c r="I22" s="109" t="str">
        <f>IFERROR(VLOOKUP(D22,DB!A:F,6,0),"")</f>
        <v/>
      </c>
      <c r="J22" s="109" t="str">
        <f>IFERROR(VLOOKUP(D22,DB!A:G,7,0),"")</f>
        <v/>
      </c>
      <c r="K22" s="113"/>
      <c r="L22" s="114" t="str">
        <f>IFERROR(VLOOKUP(D22,DB!A:I,9,0),"")</f>
        <v/>
      </c>
    </row>
    <row r="23" spans="1:12" ht="15" customHeight="1">
      <c r="A23" s="117"/>
      <c r="B23" s="118" t="str">
        <f>IFERROR(VLOOKUP(D23,DB!A:K,11,0),"")</f>
        <v/>
      </c>
      <c r="C23" s="118"/>
      <c r="D23" s="118"/>
      <c r="E23" s="119"/>
      <c r="F23" s="120"/>
      <c r="G23" s="121">
        <f t="shared" ca="1" si="1"/>
        <v>45975.020137268519</v>
      </c>
      <c r="H23" s="120"/>
      <c r="I23" s="118" t="str">
        <f>IFERROR(VLOOKUP(D23,DB!A:F,6,0),"")</f>
        <v/>
      </c>
      <c r="J23" s="118" t="str">
        <f>IFERROR(VLOOKUP(D23,DB!A:G,7,0),"")</f>
        <v/>
      </c>
      <c r="K23" s="122"/>
      <c r="L23" s="123" t="str">
        <f>IFERROR(VLOOKUP(D23,DB!A:I,9,0),"")</f>
        <v/>
      </c>
    </row>
    <row r="24" spans="1:12" ht="15" customHeight="1">
      <c r="A24" s="150"/>
      <c r="B24" s="151" t="str">
        <f>IFERROR(VLOOKUP(D24,DB!A:K,11,0),"")</f>
        <v/>
      </c>
      <c r="C24" s="151"/>
      <c r="D24" s="151"/>
      <c r="E24" s="152"/>
      <c r="F24" s="149"/>
      <c r="G24" s="153">
        <f ca="1">IFERROR(NOW()-F24,"")</f>
        <v>45975.020137268519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45975.020137268519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45975.020137268519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45975.020137268519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45975.020137268519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45975.020137268519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45975.020137268519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45975.020137268519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45975.020137268519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45975.020137268519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45975.020137268519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45975.020137268519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45975.020137268519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45975.020137268519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45975.020137268519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45975.020137268519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45975.020137268519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45975.020137268519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45975.020137268519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45975.020137268519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45975.020137268519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45975.020137268519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45975.020137268519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45975.020137268519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45975.020137268519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45975.020137268519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45975.020137268519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45975.020137268519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45975.020137268519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45975.020137268519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45975.020137268519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45975.020137268519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45975.020137268519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45975.020137268519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45975.020137268519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45975.020137268519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45975.020137268519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45975.020137268519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45975.020137268519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45975.020137268519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45975.020137268519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45975.020137268519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45975.020137268519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45975.020137268519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45975.020137268519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45975.020137268519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45975.020137037034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45975.020137037034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45975.020137037034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45975.020137037034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45975.020137268519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45975.020137268519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45975.020137268519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45975.020137268519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45975.020137268519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45975.020137268519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45975.020137268519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45975.020137268519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45975.020137268519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45975.020137268519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45975.020137268519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45975.020137268519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45975.020137268519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45975.020137268519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45975.020137268519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45975.020137268519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45975.020137268519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45975.020137268519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45975.020137268519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45975.020137268519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45975.020137268519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45975.020137268519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45975.020137268519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45975.020137268519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45975.020137268519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45975.020137268519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45975.020137268519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45975.020137268519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45975.020137268519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45975.020137268519</v>
      </c>
      <c r="H103" s="149"/>
      <c r="I103" s="151" t="str">
        <f>IFERROR(VLOOKUP(D103,DB!A:F,6,0),"")</f>
        <v/>
      </c>
      <c r="J103" s="151" t="str">
        <f>IFERROR(VLOOKUP(D103,DB!A:G,7,0),"")</f>
        <v/>
      </c>
      <c r="K103" s="154"/>
      <c r="L103" s="155" t="str">
        <f>IFERROR(VLOOKUP(D103,DB!A:I,9,0),"")</f>
        <v/>
      </c>
    </row>
  </sheetData>
  <customSheetViews>
    <customSheetView guid="{F6042A99-DD27-4453-835D-0834D95730CC}" filter="1" showAutoFilter="1">
      <pageMargins left="0" right="0" top="0" bottom="0" header="0" footer="0"/>
      <autoFilter ref="B1:M1" xr:uid="{D4DB7EE4-A48A-4AFE-AE4E-5DBD0739348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150.02029930555727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0.41385254629858537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45975.020137037034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45975.020137037034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45975.020137037034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45975.020137037034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45975.020137037034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45975.020137037034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45975.020137037034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45975.020137037034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45975.020137037034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45975.020137037034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45975.020137037034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45975.020137037034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45975.020137037034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45975.020137037034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45975.020137037034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45975.020137037034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45975.020137037034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45975.020137037034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45975.020137037034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45975.020137037034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45975.020137037034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45975.020137037034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45975.020137037034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45975.020137037034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45975.020137037034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45975.020137037034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45975.020137037034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45975.020137037034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45975.020137037034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45975.020137037034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45975.020137037034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45975.020137037034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45975.020137037034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45975.020137037034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45975.020137037034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45975.020137037034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45975.020137037034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45975.020137037034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45975.020137037034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45975.020137037034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45975.020137037034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45975.020137037034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45975.020137037034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45975.020137037034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45975.020137037034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45975.020137037034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45975.020137268519</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45975.020137268519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45975.020137268519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45975.020137268519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45975.020137268519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45975.020137268519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45975.020137268519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45975.020137268519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45975.020137268519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45975.020137268519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45975.020137268519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45975.020137268519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45975.020137268519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45975.020137268519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45975.020137268519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45975.020137268519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45975.020137268519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45975.020137268519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45975.020137268519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45975.020137268519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45975.020137268519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45975.020137268519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45975.020137268519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45975.020137268519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45975.020137268519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45975.020137268519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45975.020137268519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45975.020137268519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45975.020137268519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45975.020137268519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45975.020137268519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45975.020137268519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45975.020137268519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45975.020137268519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45975.020137268519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45975.020137268519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45975.020137268519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45975.020137268519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45975.020137268519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45975.020137268519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45975.020137268519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45975.020137268519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45975.020137268519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45975.020137268519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45975.020137268519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45975.020137268519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45975.020137268519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45975.020137268519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45975.020137268519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45975.020137268519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45975.020137268519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45975.020137268519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45975.020137268519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45975.020137268519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45975.020137268519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45975.020137268519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45975.020137268519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45975.020137268519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45975.020137268519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45975.020137268519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45975.020137268519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45975.020137268519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45975.020137268519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45975.020137268519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45975.020137268519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45975.020137268519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45975.020137268519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45975.020137268519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45975.020137268519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45975.020137268519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45975.020137268519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45975.020137268519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45975.020137268519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45975.020137268519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45975.020137268519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45975.020137268519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45975.020137268519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45975.020137268519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45975.020137268519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45975.020137268519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45975.020137268519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45975.020137268519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45975.020137268519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45975.020137268519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45975.020137268519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45975.020137268519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45975.020137268519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45975.020137268519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45975.020137268519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45975.020137268519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45975.020137268519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45975.020137268519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45975.020137268519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45975.020137268519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45975.020137268519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45975.020137268519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45975.020137268519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45975.020137268519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45975.020137268519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45975.020137268519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45975.020137268519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45975.020137268519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45975.020137268519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45975.020137268519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45975.020137268519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45975.020137268519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45975.020137268519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45975.020137268519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45975.020137268519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45975.020137268519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45975.020137268519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45975.020137268519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45975.020137268519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45975.020137268519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45975.020137268519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45975.020137268519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45975.020137268519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45975.020137268519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45975.020137268519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45975.020137268519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45975.020137268519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45975.020137268519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45975.020137268519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45975.020137268519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45975.020137268519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45975.020137268519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45975.020137268519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45975.020137268519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45975.020137268519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45975.020137268519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45975.020137268519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45975.020137268519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45975.020137268519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45975.020137268519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45975.020137268519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45975.020137268519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45975.020137268519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45975.020137268519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45975.020137268519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45975.020137268519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45975.020137268519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45975.020137268519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45975.020137268519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45975.020137268519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45975.020137268519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45975.020137268519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45975.020137268519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45975.020137268519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45975.020137268519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45975.020137268519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45975.020137268519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45975.020137268519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45975.020137268519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45975.020137268519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45975.020137268519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45975.020137268519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45975.020137268519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45975.020137268519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45975.020137268519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45975.020137268519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45975.020137268519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45975.020137268519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45975.020137268519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45975.020137268519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45975.020137268519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45975.020137268519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45975.020137268519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45975.020137268519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45975.020137268519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45975.020137268519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45975.020137268519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45975.020137268519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45975.020137268519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45975.020137268519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45975.020137268519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45975.020137268519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45975.020137268519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45975.020137268519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45975.020137268519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45975.020137268519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45975.020137268519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45975.020137268519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45975.020137268519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45975.020137268519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45975.020137268519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45975.020137268519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45975.020137268519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45975.020137268519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45975.020137268519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45975.020137268519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45975.020137268519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45975.020137268519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45975.020137268519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45975.020137268519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45975.020137268519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45975.020137268519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45975.020137268519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45975.020137268519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45975.020137268519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45975.020137268519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45975.020137268519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45975.020137268519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45975.020137268519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45975.020137268519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45975.020137268519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45975.020137268519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45975.020137268519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45975.020137268519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45975.020137268519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45975.020137268519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45975.020137268519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45975.020137268519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45975.020137268519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45975.020137268519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45975.020137268519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45975.020137268519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45975.020137268519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45975.020137268519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45975.020137268519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45975.020137268519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45975.020137268519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45975.020137268519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45975.020137268519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45975.020137268519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45975.020137268519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45975.020137268519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45975.020137268519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45975.020137268519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45975.020137268519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45975.020137268519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45975.020137268519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45975.020137268519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45975.020137268519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45975.020137268519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45975.020137268519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45975.020137268519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45975.020137268519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45975.020137268519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45975.020137268519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45975.020137268519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45975.020137268519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45975.020137268519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45975.020137268519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45975.020137268519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45975.020137268519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45975.020137268519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45975.020137268519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45975.020137268519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45975.020137268519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45975.020137268519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45975.020137268519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45975.020137268519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45975.020137268519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45975.020137268519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45975.020137268519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45975.020137268519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45975.020137268519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45975.020137268519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45975.020137268519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45975.020137268519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45975.020137268519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45975.020137268519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45975.020137268519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45975.020137268519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45975.020137268519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45975.020137268519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45975.020137268519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45975.020137268519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45975.020137268519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45975.020137268519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45975.020137268519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45975.020137268519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45975.020137268519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45975.020137268519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45975.020137268519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45975.020137268519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45975.020137268519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45975.020137268519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45975.020137268519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45975.020137268519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45975.020137268519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45975.020137268519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45975.020137268519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45975.020137268519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45975.020137268519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45975.020137268519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45975.020137268519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45975.020137268519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45975.020137268519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45975.020137268519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45975.020137268519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45975.020137268519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45975.020137268519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45975.020137268519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45975.020137268519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45975.020137268519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45975.020137268519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45975.020137268519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45975.020137268519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45975.020137268519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45975.020137268519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45975.020137268519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45975.020137268519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45975.020137268519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45975.020137268519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45975.020137268519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45975.020137268519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45975.020137268519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45975.020137268519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45975.020137268519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45975.020137268519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45975.020137268519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45975.020137268519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45975.020137268519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45975.020137268519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45975.020137268519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45975.020137268519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45975.020137268519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45975.020137268519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45975.020137268519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45975.020137268519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45975.020137268519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45975.020137268519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45975.020137268519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45975.020137268519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45975.020137268519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45975.020137268519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45975.020137268519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45975.020137268519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45975.020137268519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45975.020137268519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45975.020137268519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45975.020137268519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45975.020137268519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45975.020137268519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45975.020137268519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45975.020137268519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45975.020137268519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45975.020137268519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45975.020137268519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45975.020137268519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45975.020137268519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45975.020137268519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45975.020137268519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45975.020137268519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45975.020137268519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45975.020137268519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45975.020137268519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45975.020137268519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45975.020137268519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45975.020137268519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45975.020137268519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45975.020137268519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45975.020137268519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45975.020137268519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45975.020137268519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45975.020137268519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45975.020137268519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45975.020137268519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45975.020137268519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45975.020137268519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45975.020137268519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45975.020137268519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45975.020137268519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45975.020137268519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45975.020137268519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45975.020137268519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45975.020137268519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45975.020137268519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45975.020137268519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45975.020137268519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45975.020137268519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45975.020137268519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45975.020137268519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45975.020137268519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45975.020137268519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45975.020137268519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45975.020137268519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45975.020137268519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45975.020137268519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45975.020137268519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45975.020137268519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45975.020137268519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45975.020137268519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45975.020137268519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45975.020137268519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45975.020137268519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45975.020137268519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45975.020137268519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45975.020137268519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45975.020137268519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45975.020137268519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45975.020137268519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45975.020137268519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45975.020137268519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45975.020137268519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45975.020137268519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45975.020137268519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45975.020137268519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45975.020137268519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45975.020137268519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45975.020137268519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45975.020137268519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45975.020137268519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45975.020137268519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45975.020137268519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45975.020137268519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45975.020137268519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45975.020137268519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45975.020137268519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45975.020137268519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45975.020137268519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45975.020137268519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45975.020137268519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45975.020137268519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45975.020137268519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45975.020137268519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45975.020137268519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45975.020137268519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45975.020137268519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45975.020137268519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45975.020137268519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45975.020137268519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45975.020137268519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45975.020137268519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45975.020137268519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45975.020137268519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45975.020137268519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45975.020137268519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45975.020137268519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45975.020137268519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45975.020137268519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45975.020137268519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45975.020137268519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45975.020137268519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45975.020137268519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45975.020137268519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45975.020137268519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45975.020137268519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45975.020137268519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45975.020137268519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45975.020137268519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45975.020137268519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45975.020137268519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45975.020137268519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45975.020137268519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45975.020137268519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45975.020137268519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45975.020137268519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45975.020137268519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45975.020137268519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45975.020137268519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45975.020137268519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45975.020137268519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45975.020137268519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45975.020137268519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45975.020137268519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45975.020137268519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45975.020137268519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45975.020137268519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45975.020137268519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45975.020137268519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45975.020137268519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45975.020137268519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45975.020137268519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45975.020137268519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45975.020137268519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45975.020137268519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45975.020137268519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45975.020137268519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45975.020137268519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45975.020137268519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45975.020137268519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45975.020137268519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45975.020137268519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45975.020137268519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45975.020137268519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45975.020137268519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45975.020137268519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45975.020137268519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45975.020137268519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45975.020137268519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45975.020137268519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45975.020137268519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45975.020137268519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45975.020137268519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45975.020137268519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45975.020137268519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45975.020137268519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45975.020137268519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45975.020137268519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45975.020137268519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45975.020137268519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45975.020137268519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45975.020137268519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45975.020137268519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45975.020137268519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45975.020137268519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45975.020137268519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45975.020137268519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45975.020137268519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45975.020137268519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45975.020137268519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45975.020137268519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45975.020137268519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45975.020137268519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45975.020137268519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45975.020137268519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45975.020137268519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45975.020137268519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45975.020137268519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45975.020137268519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45975.020137268519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45975.020137268519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45975.020137268519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45975.020137268519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45975.020137268519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45975.020137268519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45975.020137268519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45975.020137268519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45975.020137268519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45975.020137268519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45975.020137268519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45975.020137268519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45975.020137268519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45975.020137268519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45975.020137268519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45975.020137268519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45975.020137268519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45975.020137268519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45975.020137268519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45975.020137268519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45975.020137268519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45975.020137268519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45975.020137268519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45975.020137268519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45975.020137268519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45975.020137268519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45975.020137268519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45975.020137268519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45975.020137268519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45975.020137268519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45975.020137268519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45975.020137268519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45975.020137268519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45975.020137268519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45975.020137268519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45975.020137268519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45975.020137268519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45975.020137268519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45975.020137268519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45975.020137268519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45975.020137268519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45975.020137268519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45975.020137268519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45975.020137268519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45975.020137268519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45975.020137268519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45975.020137268519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45975.020137268519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45975.020137268519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45975.020137268519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45975.020137268519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45975.020137268519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45975.020137268519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45975.020137268519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45975.020137268519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45975.020137268519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45975.020137268519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45975.020137268519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45975.020137268519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45975.020137268519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45975.020137268519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45975.020137268519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45975.020137268519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45975.020137268519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45975.020137268519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45975.020137268519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45975.020137268519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45975.020137268519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45975.020137268519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45975.020137268519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45975.020137268519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45975.020137268519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45975.020137268519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45975.020137268519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45975.020137268519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45975.020137268519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45975.020137268519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45975.020137268519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45975.020137268519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45975.020137268519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45975.020137268519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45975.020137268519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45975.020137268519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45975.020137268519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45975.020137268519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45975.020137268519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45975.020137268519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45975.020137268519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45975.020137268519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45975.020137268519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45975.020137268519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45975.020137268519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45975.020137268519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45975.020137268519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45975.020137268519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45975.020137268519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45975.020137268519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45975.020137268519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45975.020137268519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45975.020137268519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45975.020137268519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45975.020137268519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45975.020137268519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45975.020137268519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45975.020137268519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45975.020137268519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45975.020137268519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45975.020137268519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45975.020137268519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45975.020137268519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45975.020137268519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45975.020137268519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45975.020137268519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45975.020137268519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45975.020137268519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45975.020137268519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45975.020137268519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45975.020137268519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45975.020137268519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45975.020137268519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45975.020137268519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45975.020137268519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45975.020137268519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45975.020137268519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45975.020137268519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45975.020137268519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45975.020137268519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45975.020137268519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45975.020137268519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45975.020137268519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45975.020137268519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45975.020137268519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45975.020137268519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45975.020137268519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45975.020137268519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45975.020137268519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45975.020137268519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45975.020137268519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45975.020137268519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45975.020137268519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45975.020137268519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45975.020137268519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45975.020137268519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45975.020137268519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45975.020137268519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45975.020137268519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45975.020137268519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45975.020137268519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45975.020137268519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45975.020137268519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45975.020137268519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45975.020137268519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45975.020137268519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45975.020137268519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45975.020137268519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45975.020137268519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45975.020137268519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45975.020137268519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45975.020137268519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45975.020137268519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45975.020137268519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45975.020137268519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45975.020137268519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45975.020137268519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45975.020137268519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45975.020137268519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45975.020137268519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45975.020137268519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45975.020137268519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45975.020137268519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45975.020137268519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45975.020137268519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45975.020137268519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45975.020137268519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45975.020137268519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45975.020137268519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45975.020137268519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45975.020137268519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45975.020137268519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45975.020137268519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45975.020137268519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45975.020137268519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45975.020137268519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45975.020137268519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45975.020137268519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45975.020137268519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45975.020137268519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45975.020137268519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45975.020137268519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45975.020137268519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45975.020137268519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45975.020137268519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45975.020137268519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45975.020137268519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45975.020137268519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45975.020137268519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45975.020137268519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45975.020137268519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45975.020137268519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45975.020137268519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45975.020137268519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45975.020137268519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45975.020137268519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45975.020137268519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45975.020137268519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45975.020137268519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45975.020137268519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45975.020137268519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45975.020137268519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45975.020137268519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45975.020137268519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45975.020137268519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45975.020137268519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45975.020137268519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45975.020137268519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45975.020137268519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45975.020137268519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45975.020137268519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45975.020137268519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45975.020137268519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45975.020137268519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45975.020137268519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45975.020137268519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45975.020137268519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45975.020137268519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45975.020137268519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45975.020137268519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45975.020137268519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45975.020137268519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45975.020137268519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45975.020137268519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45975.020137268519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45975.020137268519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45975.020137268519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45975.020137268519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45975.020137268519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45975.020137268519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45975.020137268519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45975.020137268519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45975.020137268519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45975.020137268519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45975.020137268519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45975.020137268519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45975.020137268519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45975.020137268519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45975.020137268519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45975.020137268519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45975.020137268519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45975.020137268519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45975.020137268519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45975.020137268519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45975.020137268519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45975.020137268519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45975.020137268519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45975.020137268519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45975.020137268519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45975.020137268519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45975.020137268519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45975.020137268519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45975.020137268519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45975.020137268519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45975.020137268519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45975.020137268519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45975.020137268519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45975.020137268519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45975.020137268519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45975.020137268519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45975.020137268519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45975.020137268519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45975.020137268519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45975.020137268519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45975.020137268519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45975.020137268519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45975.020137268519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45975.020137268519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45975.020137268519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45975.020137268519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45975.020137268519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45975.020137268519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45975.020137268519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45975.020137268519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45975.020137268519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45975.020137268519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45975.020137268519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45975.020137268519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45975.020137268519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45975.020137268519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45975.020137268519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45975.020137268519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45975.020137268519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45975.020137268519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45975.020137268519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45975.020137268519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45975.020137268519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45975.020137268519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45975.020137268519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45975.020137268519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45975.020137268519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45975.020137268519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45975.020137268519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45975.020137268519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45975.020137268519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45975.020137268519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45975.020137268519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45975.020137268519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45975.020137268519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45975.020137268519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45975.020137268519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45975.020137268519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45975.020137268519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45975.020137268519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45975.020137268519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45975.020137268519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45975.020137268519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45975.020137268519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45975.020137268519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45975.020137268519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45975.020137268519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45975.020137268519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45975.020137268519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45975.020137268519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45975.020137268519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45975.020137268519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45975.020137268519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45975.020137268519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45975.020137268519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45975.020137268519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45975.020137268519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45975.020137268519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45975.020137268519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45975.020137268519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45975.020137268519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45975.020137268519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45975.020137268519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45975.020137268519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45975.020137268519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45975.020137268519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45975.020137268519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45975.020137268519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45975.020137268519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45975.020137268519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45975.020137268519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45975.020137268519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45975.020137268519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45975.020137268519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45975.020137268519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45975.020137268519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45975.020137268519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45975.020137268519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45975.020137268519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45975.020137268519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45975.020137268519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45975.020137268519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45975.020137268519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45975.020137268519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45975.020137268519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45975.020137268519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45975.020137268519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45975.020137268519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45975.020137268519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45975.020137268519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45975.020137268519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45975.020137268519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45975.020137268519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45975.020137268519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45975.020137268519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45975.020137268519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45975.020137268519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45975.020137268519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45975.020137268519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45975.020137268519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45975.020137268519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45975.020137268519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45975.020137268519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45975.020137268519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45975.020137268519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45975.020137268519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45975.020137268519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45975.020137268519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45975.020137268519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45975.020137268519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45975.020137268519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45975.020137268519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45975.020137268519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45975.020137268519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45975.020137268519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45975.020137268519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45975.020137268519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45975.020137268519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45975.020137268519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45975.020137268519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45975.020137268519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45975.020137268519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45975.020137268519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45975.020137268519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45975.020137268519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45975.020137268519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45975.020137268519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45975.020137268519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45975.020137268519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45975.020137268519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45975.020137268519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45975.020137268519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45975.020137268519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45975.020137268519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45975.020137268519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45975.020137268519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45975.020137268519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45975.020137268519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45975.020137268519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45975.020137268519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45975.020137268519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45975.020137268519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45975.020137268519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45975.020137268519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45975.020137268519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45975.020137268519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45975.020137268519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45975.020137268519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45975.020137268519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45975.020137268519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45975.020137268519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45975.020137268519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45975.020137268519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45975.020137268519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45975.020137268519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45975.020137268519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45975.020137268519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45975.020137268519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45975.020137268519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45975.020137268519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45975.020137268519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45975.020137268519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45975.020137268519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45975.020137268519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45975.020137268519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45975.020137268519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45975.020137268519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45975.020137268519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45975.020137268519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45975.020137268519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45975.020137268519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45975.020137268519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45975.020137268519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45975.020137268519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45975.020137268519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45975.020137268519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45975.020137268519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45975.020137268519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45975.020137268519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45975.020137268519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45975.020137268519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45975.020137268519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45975.020137268519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45975.020137268519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45975.020137268519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45975.020137268519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45975.020137268519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45975.020137268519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45975.020137268519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45975.020137268519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45975.020137268519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45975.020137268519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45975.020137268519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45975.020137268519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45975.020137268519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45975.020137268519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45975.020137268519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45975.020137268519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45975.020137268519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45975.020137268519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45975.020137268519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45975.020137268519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45975.020137268519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45975.020137268519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45975.020137268519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45975.020137268519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45975.020137268519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45975.020137268519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45975.020137268519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45975.020137268519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45975.020137268519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45975.020137268519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45975.020137268519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45975.020137268519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45975.020137268519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45975.020137268519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45975.020137268519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45975.020137268519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45975.020137268519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45975.020137268519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45975.020137268519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45975.020137268519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45975.020137268519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45975.020137268519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45975.020137268519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45975.020137268519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45975.020137268519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45975.020137268519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45975.020137268519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45975.020137268519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45975.020137268519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45975.020137268519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45975.020137268519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45975.020137268519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45975.020137268519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45975.020137268519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45975.020137268519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45975.020137268519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45975.020137268519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45975.020137268519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45975.020137268519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45975.020137268519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45975.020137268519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45975.020137268519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45975.020137268519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45975.020137268519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45975.020137268519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45975.020137268519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45975.020137268519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45975.020137268519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45975.020137268519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45975.020137268519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45975.020137268519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45975.020137268519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45975.020137268519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45975.020137268519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45975.020137268519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271.53941967592255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45975.020137037034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45975.020137037034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45975.020137037034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45975.020137037034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45975.020137037034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45975.020137037034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45975.020137037034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45975.020137037034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45975.020137037034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45975.020137037034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45975.020137037034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45975.020137037034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45975.020137037034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45975.020137037034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45975.020137037034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45975.020137037034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45975.020137037034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45975.020137037034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45975.020137037034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45975.020137037034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45975.020137037034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45975.020137037034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45975.020137037034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45975.020137037034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45975.020137037034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45975.020137037034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45975.020137037034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45975.020137037034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45975.020137037034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45975.020137037034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45975.020137037034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45975.020137037034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45975.020137037034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45975.020137037034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45975.020137037034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45975.020137037034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45975.020137037034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45975.020137037034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45975.020137037034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45975.020137037034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45975.020137037034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45975.020137037034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45975.020137037034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45975.020137037034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45975.020137037034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45975.020137037034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45975.020137037034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45975.020137037034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45975.020137037034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45975.020137037034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45975.020137037034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45975.020137037034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45975.020137037034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45975.020137037034</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83.188077083330427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48.831259953702101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7" ca="1" si="1">IFERROR(NOW()-F4,"")</f>
        <v>26.359026157406333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0.18753310185275041</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ca="1" si="1"/>
        <v>45975.020137268519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ref="G8:G71" ca="1" si="2">IFERROR(NOW()-F8,"")</f>
        <v>45975.020137268519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45975.020137268519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45975.020137268519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45975.020137268519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45975.020137268519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45975.020137268519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45975.020137268519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45975.020137268519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45975.020137268519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45975.020137268519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45975.020137268519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45975.020137268519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45975.020137268519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45975.020137268519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45975.020137268519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45975.020137268519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45975.020137268519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45975.020137268519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45975.020137268519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45975.020137268519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45975.020137268519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45975.020137268519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45975.020137268519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45975.020137268519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45975.020137268519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45975.020137268519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45975.020137268519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45975.020137268519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45975.020137268519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45975.020137268519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45975.020137268519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45975.020137268519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45975.020137268519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45975.020137268519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45975.020137268519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45975.020137268519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45975.020137268519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45975.020137268519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45975.020137268519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45975.020137268519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45975.020137268519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45975.020137268519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45975.020137268519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45975.020137268519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45975.020137268519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45975.020137268519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45975.020137268519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45975.020137268519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45975.020137268519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45975.020137268519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45975.020137268519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45975.020137268519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45975.020137268519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45975.020137268519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45975.020137268519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45975.020137268519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45975.020137268519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45975.020137268519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45975.020137268519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45975.020137268519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45975.020137268519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45975.020137268519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45975.020137268519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45975.020137268519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45975.020137268519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45975.020137268519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45975.020137268519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45975.020137268519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45975.020137268519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45975.020137268519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45975.020137268519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45975.020137268519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45975.020137268519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45975.020137268519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45975.020137268519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45975.020137268519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45975.020137268519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45975.020137268519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45975.020137268519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45975.020137268519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45975.020137268519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45975.020137268519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45975.020137268519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45975.020137268519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45975.020137268519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45975.020137268519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45975.020137268519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45975.020137268519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45975.020137268519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45975.020137268519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45975.020137268519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45975.020137268519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45975.020137268519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45975.020137268519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45975.020137268519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45975.020137268519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45975.020137268519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45975.020137268519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45975.020137268519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45975.020137268519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45975.020137268519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45975.020137268519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45975.020137268519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45975.020137268519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45975.020137268519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45975.020137268519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45975.020137268519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45975.020137268519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45975.020137268519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45975.020137268519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45975.020137268519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45975.020137268519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45975.020137268519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45975.020137268519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45975.020137268519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45975.020137268519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45975.020137268519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45975.020137268519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45975.020137268519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45975.020137268519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45975.020137268519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45975.020137268519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45975.020137268519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45975.020137268519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45975.020137268519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45975.020137268519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45975.020137268519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45975.020137268519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45975.020137268519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45975.020137268519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45975.020137268519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45975.020137268519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45975.020137268519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45975.020137268519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45975.020137268519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45975.020137268519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45975.020137268519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45975.020137268519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45975.020137268519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45975.020137268519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45975.020137268519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45975.020137268519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45975.020137268519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45975.020137268519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45975.020137268519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45975.020137268519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45975.020137268519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45975.020137268519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45975.020137268519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45975.020137268519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45975.020137268519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45975.020137268519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45975.020137268519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45975.020137268519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45975.020137268519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45975.020137268519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45975.020137268519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45975.020137268519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45975.020137268519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45975.020137268519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45975.020137268519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45975.020137268519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45975.020137268519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45975.020137268519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45975.020137268519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45975.020137268519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45975.020137268519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45975.020137268519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45975.020137268519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45975.020137268519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45975.020137268519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45975.020137268519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45975.020137268519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45975.020137268519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45975.020137268519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45975.020137268519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45975.020137268519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45975.020137268519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45975.020137268519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45975.020137268519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45975.020137268519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45975.020137268519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45975.020137268519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45975.020137268519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45975.020137268519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45975.020137268519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45975.020137268519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45975.020137268519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45975.020137268519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45975.020137268519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45975.020137268519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45975.020137268519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45975.020137268519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45975.020137268519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45975.020137268519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45975.020137268519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45975.020137268519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45975.020137268519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45975.020137268519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45975.020137268519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45975.020137268519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45975.020137268519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45975.020137268519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45975.020137268519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45975.020137268519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45975.020137268519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45975.020137268519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45975.020137268519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45975.020137268519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45975.020137268519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45975.020137268519</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45975.020137268519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45975.020137268519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45975.020137268519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45975.020137268519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45975.020137268519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45975.020137268519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45975.020137268519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45975.020137268519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45975.020137268519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45975.020137268519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45975.020137268519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45975.020137268519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45975.020137268519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45975.020137268519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45975.020137268519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45975.020137268519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45975.020137268519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45975.020137268519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45975.020137268519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45975.020137268519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45975.020137268519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45975.020137268519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45975.020137268519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45975.020137268519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45975.020137268519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45975.020137268519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45975.020137268519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45975.020137268519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45975.020137268519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45975.020137268519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45975.020137268519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45975.020137268519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45975.020137268519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45975.020137268519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45975.020137268519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45975.020137268519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45975.020137268519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45975.020137268519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45975.020137268519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45975.020137268519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45975.020137268519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45975.020137268519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45975.020137268519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45975.020137268519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45975.020137268519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45975.020137268519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45975.020137268519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45975.020137268519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45975.020137268519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45975.020137268519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45975.020137268519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45975.020137268519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45975.020137268519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45975.020137268519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45975.020137268519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45975.020137268519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45975.020137268519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45975.020137268519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45975.020137268519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45975.020137268519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45975.020137268519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45975.020137268519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45975.020137268519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45975.020137268519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45975.020137268519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45975.020137268519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45975.020137268519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45975.020137268519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45975.020137268519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45975.020137268519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45975.020137268519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45975.020137268519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45975.020137268519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45975.020137268519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45975.020137268519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45975.020137268519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45975.020137268519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45975.020137268519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45975.020137268519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45975.020137268519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45975.020137268519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45975.020137268519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45975.020137268519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45975.020137268519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45975.020137268519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45975.020137268519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45975.020137268519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45975.020137268519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45975.020137268519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45975.020137268519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45975.020137268519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45975.020137268519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45975.020137268519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45975.020137268519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45975.020137268519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45975.020137268519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45975.020137268519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45975.020137268519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45975.020137268519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45975.020137268519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45975.020137268519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45975.020137268519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45975.020137268519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45975.020137268519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45975.020137268519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45975.020137268519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45975.020137268519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45975.020137268519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45975.020137268519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45975.020137268519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45975.020137268519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45975.020137268519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45975.020137268519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45975.020137268519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45975.020137268519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45975.020137268519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45975.020137268519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45975.020137268519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45975.020137268519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45975.020137268519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45975.020137268519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45975.020137268519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45975.020137268519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45975.020137268519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45975.020137268519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45975.020137268519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45975.020137268519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45975.020137268519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45975.020137268519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45975.020137268519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45975.020137268519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45975.020137268519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45975.020137268519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2025-11-13T21:31:01Z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